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firstSheet="10" activeTab="12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</sheets>
  <definedNames/>
  <calcPr fullCalcOnLoad="1"/>
</workbook>
</file>

<file path=xl/sharedStrings.xml><?xml version="1.0" encoding="utf-8"?>
<sst xmlns="http://schemas.openxmlformats.org/spreadsheetml/2006/main" count="1563" uniqueCount="580">
  <si>
    <t>TABELA NR 1</t>
  </si>
  <si>
    <t>Dział</t>
  </si>
  <si>
    <t>§</t>
  </si>
  <si>
    <t>Wyszczególnienie</t>
  </si>
  <si>
    <t>Plan po zmianach</t>
  </si>
  <si>
    <t>Wykonanie</t>
  </si>
  <si>
    <t>%</t>
  </si>
  <si>
    <t>010</t>
  </si>
  <si>
    <t>Rolnictwo i łowiectwo</t>
  </si>
  <si>
    <t>01095</t>
  </si>
  <si>
    <t>Pozostała działalność</t>
  </si>
  <si>
    <t>Dotacje celowe otrzymane z budżetu państwa na realizację zadań bieżących z zakresu administracji rządowej oraz innych zadań  zleconych gminie (związkom gmin) ustawami</t>
  </si>
  <si>
    <t>Transport i łączność</t>
  </si>
  <si>
    <t>Lokalny transport zbiorowy</t>
  </si>
  <si>
    <t>0830</t>
  </si>
  <si>
    <t xml:space="preserve">Wpływy z usług </t>
  </si>
  <si>
    <t>0920</t>
  </si>
  <si>
    <t>Pozostałe odsetki</t>
  </si>
  <si>
    <t>-</t>
  </si>
  <si>
    <t>Dotacje celowe otrzymane z gminy na zadania bieżące realizowane na podstawie porozumień (umów) między jednostkami samorządu terytorialnego</t>
  </si>
  <si>
    <t>Drogi publiczne gminne</t>
  </si>
  <si>
    <t>Turystyka</t>
  </si>
  <si>
    <t>Gospodarka mieszkaniowa</t>
  </si>
  <si>
    <t>Zakłady gospodarki mieszkaniowej</t>
  </si>
  <si>
    <t>Wpływy do budżetu nadwyżki środków obrotowych zakładu budżetowego</t>
  </si>
  <si>
    <t>Gospodarka gruntami i nieruchomościami</t>
  </si>
  <si>
    <t>0470</t>
  </si>
  <si>
    <t>Wpływy z opłat  za zarząd, użytkowanie i użytkowanie wieczyste nieruchomości</t>
  </si>
  <si>
    <t>0690</t>
  </si>
  <si>
    <t>Wpływy z różnych opłat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</si>
  <si>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</si>
  <si>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</si>
  <si>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</si>
  <si>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</si>
  <si>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</si>
  <si>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nieruchomości</t>
  </si>
  <si>
    <t>Działalność usługowa</t>
  </si>
  <si>
    <t>Cmentarze</t>
  </si>
  <si>
    <t>Wpływy z usług</t>
  </si>
  <si>
    <t>Dotacje celowe otrzymane z budżetu państwa na zadania bieżące realizowane przez gminę na podstawie porozumień z organami administracji rządowej</t>
  </si>
  <si>
    <t>Administracja publiczna</t>
  </si>
  <si>
    <t>Urzędy wojewódzkie</t>
  </si>
  <si>
    <t>Dotacje celowe otrzymane z budżetu państwa na realizację zadań bieżących z zakresu administracji rządowej oraz innych zadań zleconych gminie (związkom gmin) ustawami</t>
  </si>
  <si>
    <t>Dochody jednostek samorządu terytorialnego związane z realizacją zadań z zakresu administracji rządowej oraz innych zadań zleconych ustawami</t>
  </si>
  <si>
    <t>Urzędy gmin (miast i miast na prawach powiatu)</t>
  </si>
  <si>
    <t>0970</t>
  </si>
  <si>
    <t>Wpływy z różnych dochodów</t>
  </si>
  <si>
    <t>Środki na dofinansowanie własnych zadań bieżących gmin (związków gmin), powiatów (związków powiatów), samorządów województw, pozyskane z innych źródeł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</si>
  <si>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</si>
  <si>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</si>
  <si>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</si>
  <si>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Obrona cywilna</t>
  </si>
  <si>
    <t>Straż  Miejska</t>
  </si>
  <si>
    <t>0570</t>
  </si>
  <si>
    <t>Grzywny , mandaty i inne kary pieniężne od ludności</t>
  </si>
  <si>
    <t>Pozostałe dochody</t>
  </si>
  <si>
    <t>Dochody od osób prawnych, od osób fizycznych i od innych jednostek nie posiadających osobowości prawnej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</si>
  <si>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</si>
  <si>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</si>
  <si>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</si>
  <si>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</si>
  <si>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</si>
  <si>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</si>
  <si>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</si>
  <si>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</si>
  <si>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</si>
  <si>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</si>
  <si>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</si>
  <si>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</si>
  <si>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</si>
  <si>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</si>
  <si>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</si>
  <si>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</si>
  <si>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</si>
  <si>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</si>
  <si>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</si>
  <si>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</si>
  <si>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</si>
  <si>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</si>
  <si>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</si>
  <si>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</si>
  <si>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</si>
  <si>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</si>
  <si>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</si>
  <si>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</si>
  <si>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opłat pobieranych na podstawie odrębnych ustaw</t>
  </si>
  <si>
    <t>0590</t>
  </si>
  <si>
    <t>Wpływy z opłat za koncesje i licencje</t>
  </si>
  <si>
    <t xml:space="preserve">Pozostałe odsetki 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</si>
  <si>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</si>
  <si>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</si>
  <si>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</si>
  <si>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</si>
  <si>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</si>
  <si>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</si>
  <si>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</si>
  <si>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</si>
  <si>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Różne rozliczenia finansowe</t>
  </si>
  <si>
    <t>Oświata i wychowanie</t>
  </si>
  <si>
    <t>Szkoły podstawowe</t>
  </si>
  <si>
    <t>Dotacje celowe otrzymane z budżetu państwa na realizację własnych zadań bieżących gmin (związków gmin)</t>
  </si>
  <si>
    <t>Gimnazja</t>
  </si>
  <si>
    <t>Pomoc społeczna</t>
  </si>
  <si>
    <t>Ośrodki wsparcia</t>
  </si>
  <si>
    <t>Zasiłki i pomoc w naturze oraz składki na ubezpieczenia emerytalne i rentowe</t>
  </si>
  <si>
    <t>Ośrodki pomocy społecznej</t>
  </si>
  <si>
    <t>Usługi opiekuńcze i specjalistyczne usługi opiekuńcze</t>
  </si>
  <si>
    <t>Edukacyjna opieka wychowawcza</t>
  </si>
  <si>
    <t>Placówki wychowania pozaszkolnego</t>
  </si>
  <si>
    <t>Pomoc materialna dla uczniów</t>
  </si>
  <si>
    <t>Gospodarka komunalna i ochrona środowiska</t>
  </si>
  <si>
    <t>Kultura fizyczna i sport</t>
  </si>
  <si>
    <t>Instytucje kultury fizycznej</t>
  </si>
  <si>
    <t>Ogółem</t>
  </si>
  <si>
    <t>TABELA NR 2</t>
  </si>
  <si>
    <t>Lp.</t>
  </si>
  <si>
    <t>wyk.</t>
  </si>
  <si>
    <t>DOCHODY OGÓŁEM</t>
  </si>
  <si>
    <t>I</t>
  </si>
  <si>
    <t>DOCHODY WŁASNE</t>
  </si>
  <si>
    <t>PODATKI</t>
  </si>
  <si>
    <t>a</t>
  </si>
  <si>
    <t>podatek od nieruchomości</t>
  </si>
  <si>
    <t>b</t>
  </si>
  <si>
    <t>podatek rolny</t>
  </si>
  <si>
    <t>c</t>
  </si>
  <si>
    <t>podatek leśny</t>
  </si>
  <si>
    <t>d</t>
  </si>
  <si>
    <t>podatek od środków transportowych</t>
  </si>
  <si>
    <t>e</t>
  </si>
  <si>
    <t>podatek opłacany w formie karty podatkowej</t>
  </si>
  <si>
    <t>f</t>
  </si>
  <si>
    <t>g</t>
  </si>
  <si>
    <t>podatek od spadków i darowizn</t>
  </si>
  <si>
    <t>h</t>
  </si>
  <si>
    <t>podatek od czynności cywilnoprawnych</t>
  </si>
  <si>
    <t>OPŁATY</t>
  </si>
  <si>
    <t>opłata skarbowa</t>
  </si>
  <si>
    <t>opłata targowa</t>
  </si>
  <si>
    <t>opłata za zezwolenie na sprzedaż alkoholu</t>
  </si>
  <si>
    <t>pozostałe opłaty</t>
  </si>
  <si>
    <t>DOCHODY Z MAJĄTKU GMINY</t>
  </si>
  <si>
    <t>dochody z najmu i dzierżawy składników majątkowych</t>
  </si>
  <si>
    <t>wpływy ze sprzedaży mienia komunalnego</t>
  </si>
  <si>
    <t>dochody z użytkowania wieczystego</t>
  </si>
  <si>
    <t>wpływy z przekształcenia prawa użytkowania wieczystego w prawo własności</t>
  </si>
  <si>
    <t>UDZIAŁY W DOCHODACH STANOWIĄCYCH DOCHÓD BUDŻETU PAŃSTWA</t>
  </si>
  <si>
    <t>POZOSTAŁE  DOCHODY</t>
  </si>
  <si>
    <t xml:space="preserve">wpływy z usług </t>
  </si>
  <si>
    <t>różne dochody</t>
  </si>
  <si>
    <t>odsetki</t>
  </si>
  <si>
    <t>wpływy z części zysku gospodarstwa pomocniczego</t>
  </si>
  <si>
    <t>mandaty Straży Miejskiej</t>
  </si>
  <si>
    <t>dochody związane z realizacją zadań z zakresu administracji rządowej oraz innych zadań zleconych ustawami</t>
  </si>
  <si>
    <t>i</t>
  </si>
  <si>
    <t>nadwyżka budżetowa zakładu budżetowego</t>
  </si>
  <si>
    <t>j</t>
  </si>
  <si>
    <t>II</t>
  </si>
  <si>
    <t>DOTACJE CELOWE</t>
  </si>
  <si>
    <t>na zadania z zakresu administracji rządowej</t>
  </si>
  <si>
    <t>na zadania własne</t>
  </si>
  <si>
    <t>na zadania realizowane na podstawie porozumień z organami administracji rządowej</t>
  </si>
  <si>
    <t>na zadania realizowane na podstawie porozumień z jednostkami samorządu terytorialnego</t>
  </si>
  <si>
    <t>otrzymane z funduszy celowych</t>
  </si>
  <si>
    <t>III</t>
  </si>
  <si>
    <t>SUBWENCJA OGÓLNA</t>
  </si>
  <si>
    <t>część oświatowa</t>
  </si>
  <si>
    <t>IV</t>
  </si>
  <si>
    <t>TABELA NR 3</t>
  </si>
  <si>
    <t>Rozdz.</t>
  </si>
  <si>
    <t>Nazwa</t>
  </si>
  <si>
    <t>% wyk.</t>
  </si>
  <si>
    <t>01030</t>
  </si>
  <si>
    <t>Izby rolnicze</t>
  </si>
  <si>
    <t>Drogi publiczne wojewódzkie</t>
  </si>
  <si>
    <t>Drogi publiczne powiatowe</t>
  </si>
  <si>
    <t>Zadania w zakresie upowszechniania turystyki</t>
  </si>
  <si>
    <t xml:space="preserve">Gospodarka gruntami i nieruchomościami </t>
  </si>
  <si>
    <t>Plany zagospodarowania przestrzennego</t>
  </si>
  <si>
    <t>Opracowania geodezyjne i kartograficzne</t>
  </si>
  <si>
    <t>Rady gmin (miast i miast na prawach powiatu)</t>
  </si>
  <si>
    <t>Ochotnicze straże pożarne</t>
  </si>
  <si>
    <t>Pozostałe jednostki ochrony przeciwpożarowej</t>
  </si>
  <si>
    <t>Straż Miejska</t>
  </si>
  <si>
    <t>Dochody od osób prawnych, od osób fizycznych i od innych jednostek nieposiadających osobowości prawnej oraz wydatki związane z ich poborem</t>
  </si>
  <si>
    <t>Pobór podatków opłat i nieopodatkowanych należności budżetowych</t>
  </si>
  <si>
    <t>Obsługa długu publicznego</t>
  </si>
  <si>
    <t>Obsługa papierów wartościowych, kredytów i pożyczek jednostek samorządu terytorialnego</t>
  </si>
  <si>
    <t>Rezerwy ogólne i celowe</t>
  </si>
  <si>
    <t xml:space="preserve">Oświata i wychowanie </t>
  </si>
  <si>
    <t>Oddziały przedszkolne w szkołach podstawowych</t>
  </si>
  <si>
    <t>Przedszkola</t>
  </si>
  <si>
    <t>Dowożenie uczniów do szkół</t>
  </si>
  <si>
    <t>Komisje egzaminacyjne</t>
  </si>
  <si>
    <t>Dokształcanie i doskonalenie nauczycieli</t>
  </si>
  <si>
    <t>Ochrona zdrowia</t>
  </si>
  <si>
    <t>Zwalczanie narkomanii</t>
  </si>
  <si>
    <t>Przeciwdziałanie alkoholizmowi</t>
  </si>
  <si>
    <t>Domy pomocy społecznej</t>
  </si>
  <si>
    <t>Dodatki mieszkaniowe</t>
  </si>
  <si>
    <t>Pozostałe zadania w zakresie polityki społecznej</t>
  </si>
  <si>
    <t>Żłobki</t>
  </si>
  <si>
    <t>Świetlice szkolne</t>
  </si>
  <si>
    <t>Kolonie i obozy oraz inne formy wypoczynku dzieci i młodzieży szkolnej, a także szkolenia młodzieży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</si>
  <si>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</si>
  <si>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</si>
  <si>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</si>
  <si>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</si>
  <si>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</si>
  <si>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</si>
  <si>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Kultura i ochrona dziedzictwa narodowego</t>
  </si>
  <si>
    <t>Pozostałe zadania w zakresie kultury</t>
  </si>
  <si>
    <t xml:space="preserve">Pozostałe instytucje kultury </t>
  </si>
  <si>
    <t>Biblioteki</t>
  </si>
  <si>
    <t>Muzea</t>
  </si>
  <si>
    <t>Ochrona zabytków i opieka nad zabytkami</t>
  </si>
  <si>
    <t>Zadania w zakresie kultury fizycznej i sportu</t>
  </si>
  <si>
    <t>Ogółem wydatki</t>
  </si>
  <si>
    <t>Tabela Nr 4</t>
  </si>
  <si>
    <t>P l a n  po zmianach</t>
  </si>
  <si>
    <t>W y k o n a n i e</t>
  </si>
  <si>
    <t>WYDATKI OGÓŁEM</t>
  </si>
  <si>
    <t>z tego:</t>
  </si>
  <si>
    <t>1.</t>
  </si>
  <si>
    <t>majątkowe</t>
  </si>
  <si>
    <t>w tym:</t>
  </si>
  <si>
    <t>inwestycyjne</t>
  </si>
  <si>
    <t>zakupy inwestycyjne</t>
  </si>
  <si>
    <t>dotacje na inwestycje</t>
  </si>
  <si>
    <t>2.</t>
  </si>
  <si>
    <t>bieżące</t>
  </si>
  <si>
    <t>dotacje</t>
  </si>
  <si>
    <t>wydatki na obsługę długu</t>
  </si>
  <si>
    <t>pozostałe wydatki</t>
  </si>
  <si>
    <t>Wynik</t>
  </si>
  <si>
    <t>Finansowanie</t>
  </si>
  <si>
    <t>PRZYCHODY OGÓŁEM</t>
  </si>
  <si>
    <t>kredyty i pożyczki</t>
  </si>
  <si>
    <t xml:space="preserve">inne źródła </t>
  </si>
  <si>
    <t>V</t>
  </si>
  <si>
    <t>ROZCHODY</t>
  </si>
  <si>
    <t>spłaty kredytów i pożyczek</t>
  </si>
  <si>
    <t>INFORMACJA O NADWYŻCE/DEFICYCIE</t>
  </si>
  <si>
    <t>TABELA NR 5</t>
  </si>
  <si>
    <t>Plan (po zmianach)</t>
  </si>
  <si>
    <t>DOCHODY</t>
  </si>
  <si>
    <t>WYDATKI</t>
  </si>
  <si>
    <t>1)</t>
  </si>
  <si>
    <t>Wydatki bieżące</t>
  </si>
  <si>
    <t>2)</t>
  </si>
  <si>
    <t>Wydatki majątkowe</t>
  </si>
  <si>
    <t>3.</t>
  </si>
  <si>
    <t>NADWYŻKA/DEFICYT</t>
  </si>
  <si>
    <t xml:space="preserve">4. </t>
  </si>
  <si>
    <t>FINANSOWANIE</t>
  </si>
  <si>
    <t>Przychody ogółem</t>
  </si>
  <si>
    <t>a)</t>
  </si>
  <si>
    <t>b)</t>
  </si>
  <si>
    <t>inne źródła</t>
  </si>
  <si>
    <t>Rozchody ogółem</t>
  </si>
  <si>
    <t>REALIZACJA PLANU PRZYCHODÓW I ROZCHODÓW BUDŻETU</t>
  </si>
  <si>
    <t xml:space="preserve">Plan </t>
  </si>
  <si>
    <t>(po zmianach)</t>
  </si>
  <si>
    <t>PRZYCHODY</t>
  </si>
  <si>
    <t>kredyt długoterminowy</t>
  </si>
  <si>
    <t>spłata kredytów i pożyczek</t>
  </si>
  <si>
    <t>BRE Bank Hipoteczny S.A. O/Warszawa kredyt na rozbudowę wraz z modernizacją i rewaloryzacją Dawnego Dworu Cystersów na siedzibę MBP przy ul. Franciszkańskiej</t>
  </si>
  <si>
    <t>3)</t>
  </si>
  <si>
    <t>4)</t>
  </si>
  <si>
    <t>5)</t>
  </si>
  <si>
    <t>WSSE “INWEST-PARK” pożyczka na finansowanie budowy infrastruktury technicznej w Podstrefie Świdnica</t>
  </si>
  <si>
    <t>INFORMACJA O REALIZACJI WYDATKÓW INWESTYCYJNYCH</t>
  </si>
  <si>
    <t>TABELA NR 7</t>
  </si>
  <si>
    <t>Nazwa zadania</t>
  </si>
  <si>
    <t xml:space="preserve">Wykonanie </t>
  </si>
  <si>
    <t>INWESTYCJE</t>
  </si>
  <si>
    <t>INFORMACJA Z WYKONANIA PLANÓW FINANSOWYCH ZADAŃ Z ZAKRESU ADMINISTRACJI</t>
  </si>
  <si>
    <t>RZĄDOWEJ ORAZ INNYCH ZADAŃ ZLECONYCH USTAWAMI</t>
  </si>
  <si>
    <t>TABELA NR 8</t>
  </si>
  <si>
    <t>Dotacje</t>
  </si>
  <si>
    <t>Rozdział</t>
  </si>
  <si>
    <t xml:space="preserve">Wyszczególnienie </t>
  </si>
  <si>
    <t xml:space="preserve">Rolnictwo i łowiectwo </t>
  </si>
  <si>
    <t>Dotacje celowe otrzymane  z budżetu państwa na realizację zadań bieżących z zakresu administracji rządowej oraz innych zadań zleconych gminie (związkom gmin) ustawami</t>
  </si>
  <si>
    <t>Urzędy naczelnych organów władzy państwowej, kontroli i ochrony prawa</t>
  </si>
  <si>
    <t>OGÓŁEM</t>
  </si>
  <si>
    <t>Wydatki</t>
  </si>
  <si>
    <t>Plan</t>
  </si>
  <si>
    <t>Zakup usług pozostałych</t>
  </si>
  <si>
    <t>Różne opłaty i składki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</si>
  <si>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</si>
  <si>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</si>
  <si>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</si>
  <si>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</si>
  <si>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</si>
  <si>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</si>
  <si>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</si>
  <si>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zdrowotnych</t>
  </si>
  <si>
    <t>Podróże służbowe krajowe</t>
  </si>
  <si>
    <t>Wynagrodzenia bezosobowe</t>
  </si>
  <si>
    <t>Świadczenia społeczne</t>
  </si>
  <si>
    <t xml:space="preserve">Składki na ubezpieczenia zdrowotne </t>
  </si>
  <si>
    <t xml:space="preserve">     WYKONANIE PLANU PRZYCHODÓW I WYDATKÓW </t>
  </si>
  <si>
    <t xml:space="preserve">                  ZAKŁADÓW BUDŻETOWYCH</t>
  </si>
  <si>
    <t>TABELA NR 9</t>
  </si>
  <si>
    <t>Przychody</t>
  </si>
  <si>
    <t xml:space="preserve">dotacje </t>
  </si>
  <si>
    <t>z budżetu</t>
  </si>
  <si>
    <t>Stan środków obrotowych na początku okresu</t>
  </si>
  <si>
    <t>sprawozdawczego</t>
  </si>
  <si>
    <t>ogółem</t>
  </si>
  <si>
    <t>Razem przychody zakładów budżetowych</t>
  </si>
  <si>
    <t>(bez środków obrotowych)</t>
  </si>
  <si>
    <t>podatek dochodowy od osób prawnych</t>
  </si>
  <si>
    <t>Stan środków obrotowych na koniec okresu</t>
  </si>
  <si>
    <t xml:space="preserve">Przedszkola </t>
  </si>
  <si>
    <t>Razem wydatki zakładów budżetowych</t>
  </si>
  <si>
    <t xml:space="preserve">  WYKONANIE PLANU DOCHODÓW I WYDATKÓW</t>
  </si>
  <si>
    <t>DOCHODÓW WŁASNYCH JEDNOSTEK BUDŻETOWYCH</t>
  </si>
  <si>
    <t>Dochody</t>
  </si>
  <si>
    <t xml:space="preserve">Stan środków pieniężnych </t>
  </si>
  <si>
    <t>na początek okresu sprawozdawczego</t>
  </si>
  <si>
    <t>na  koniec okresu sprawozdawczego</t>
  </si>
  <si>
    <t>Razem dochody własne</t>
  </si>
  <si>
    <t xml:space="preserve">    WYKAZ JEDNOSTEK BUDŻETOWYCH, KTÓRE UTWORZYŁY </t>
  </si>
  <si>
    <t xml:space="preserve">   RACHUNEK DOCHODÓW WŁASNYCH ORAZ ICH PRZYCHODY</t>
  </si>
  <si>
    <t xml:space="preserve">                                   I WYDATKI</t>
  </si>
  <si>
    <t>TABELA NR 11</t>
  </si>
  <si>
    <t>Jednostka budżetowa</t>
  </si>
  <si>
    <t xml:space="preserve">              Przychody</t>
  </si>
  <si>
    <t xml:space="preserve">              Wydatki</t>
  </si>
  <si>
    <t>Szkoła Podstawowa Nr 1</t>
  </si>
  <si>
    <t>Szkoła Podstawowa Nr 4</t>
  </si>
  <si>
    <t>Szkoła Podstawowa Nr 6</t>
  </si>
  <si>
    <t>Szkoła Podstawowa Nr 8</t>
  </si>
  <si>
    <t>Szkoła Podstawowa Nr 315</t>
  </si>
  <si>
    <t>Gimnazjum Nr 1</t>
  </si>
  <si>
    <t>Gimnazjum Nr 2</t>
  </si>
  <si>
    <t>Gimnazjum Nr 3</t>
  </si>
  <si>
    <t>Gimnazjum Nr 4</t>
  </si>
  <si>
    <t>Młodzieżowy Dom Kultury</t>
  </si>
  <si>
    <t>Świdnicki Ośrodek Sportu i Rekreacji</t>
  </si>
  <si>
    <t>TABELA NR 12</t>
  </si>
  <si>
    <t>Dotacje celowe otrzymane od samorządu województwa na zadania bieżące realizowane na podstawie porozumień (umów) między jednostkami samorządu terytorialnego</t>
  </si>
  <si>
    <t>Promocja jednostek samorządu terytorialnego</t>
  </si>
  <si>
    <t>Rekompensaty utraconych dochodów w podatkach i opłatach lokalnych</t>
  </si>
  <si>
    <t>Opłata od posiadania psów</t>
  </si>
  <si>
    <t>Dotacje rozwojowe oraz środki na finansowanie Wspólnej Polityki Rolnej</t>
  </si>
  <si>
    <t>opłata od posiadania psów</t>
  </si>
  <si>
    <t>rekompensaty utraconych dochodów w podatkach i opłatach lokalnych</t>
  </si>
  <si>
    <t>Towarzystwa budownictwa społecznego</t>
  </si>
  <si>
    <t>Komendy wojewódzkie Policji</t>
  </si>
  <si>
    <t>Komendy powiatowe Państwowej Straży Pożarnej</t>
  </si>
  <si>
    <t>Opłaty z tytułu zakupu usług telekomunikacyjnych telefonii stacjonarnej</t>
  </si>
  <si>
    <t xml:space="preserve">Gospodarka komunalna i ochrona środowiska </t>
  </si>
  <si>
    <t>Wpływy i wydatki związane z gromadzeniem środków  z opłat produktowych</t>
  </si>
  <si>
    <t>0400</t>
  </si>
  <si>
    <t>Wpływy z opłaty produktowej</t>
  </si>
  <si>
    <t>udziały we wpływach z podatku dochodowego od osób prawnych</t>
  </si>
  <si>
    <t>udziały we wpływach z podatku dochodowego od osób fizycznych</t>
  </si>
  <si>
    <t>otrzymane spadki, zapisy i darowizny pieniężne</t>
  </si>
  <si>
    <t>k</t>
  </si>
  <si>
    <t>l</t>
  </si>
  <si>
    <t>środki na pokrycie deficytu</t>
  </si>
  <si>
    <t xml:space="preserve">                              TABELA NR 6</t>
  </si>
  <si>
    <t>4.</t>
  </si>
  <si>
    <t>BOŚ O/Wrocław kredyt na pokrycie deficytu budżetu i wydatki bieżące</t>
  </si>
  <si>
    <t xml:space="preserve">wynagrodzenia bezosobowe </t>
  </si>
  <si>
    <t>Szkoła Podstawowa Nr 105</t>
  </si>
  <si>
    <t xml:space="preserve">Zestawienie rzeczowo-finansowe remontów bieżących </t>
  </si>
  <si>
    <t>Branża robót</t>
  </si>
  <si>
    <t>w szt.</t>
  </si>
  <si>
    <t xml:space="preserve">Wartość </t>
  </si>
  <si>
    <t>Ilość</t>
  </si>
  <si>
    <t xml:space="preserve">      Wykonanie </t>
  </si>
  <si>
    <t>TABELA NR 10</t>
  </si>
  <si>
    <t>Roboty dekarskie</t>
  </si>
  <si>
    <t>Roboty ogólnobudowlane</t>
  </si>
  <si>
    <t>w tym pustostany</t>
  </si>
  <si>
    <t>Roboty zduńskie</t>
  </si>
  <si>
    <t>Roboty stolarskie</t>
  </si>
  <si>
    <t>Roboty elektryczne</t>
  </si>
  <si>
    <t>Roboty hydrauliczne</t>
  </si>
  <si>
    <t>Roboty awaryjne</t>
  </si>
  <si>
    <t>Roboty inne - dokumentacja, próby szczelności gazu, opinie kominiarskie, przeglądy, podkłady geodezyjne, zabezpieczenie lokali</t>
  </si>
  <si>
    <t>Fundusz remontowy Wspólnot Mieszkaniowych:</t>
  </si>
  <si>
    <t>w zarządzie MZN</t>
  </si>
  <si>
    <t>w obcym zarządzie</t>
  </si>
  <si>
    <t>Roboty awaryjne we WM</t>
  </si>
  <si>
    <t>Roboty inne, w tym:</t>
  </si>
  <si>
    <t>konserwacja centrali telefonicznej</t>
  </si>
  <si>
    <t>konserwacja sprzętu biurowego</t>
  </si>
  <si>
    <t>konserwacja anten i dźwigów</t>
  </si>
  <si>
    <t>naprawa i przegląd samochodów</t>
  </si>
  <si>
    <t>0580</t>
  </si>
  <si>
    <t>Środki pochodzące z Norweskiego Mechanizmu Finansowego, Mechanizmu Finansowego Europejskiego Obszaru Gospodarczego oraz Szwajcarsko-Polskiego Programu Współpracy</t>
  </si>
  <si>
    <t>Dotacje otrzymane z funduszy celowych na realizację zadań bieżących jednostek sektora finansów publicznych</t>
  </si>
  <si>
    <t>wpływy ze sprzedaży składników majątkowych</t>
  </si>
  <si>
    <t>Świadczenia rodzinne, świadczenia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</si>
  <si>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</si>
  <si>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Pomoc dla repatriantów</t>
  </si>
  <si>
    <t>grzywny i kary pieniężne od osób prawnych i innych jednostek organizacyjnych</t>
  </si>
  <si>
    <t>Grzywny i inne kary pieniężne od osób prawnych i innych jednostek organizacyjnych</t>
  </si>
  <si>
    <t>Różne wydatki na rzecz osób fizycznych</t>
  </si>
  <si>
    <t>POZOSTAŁE DOCHODY</t>
  </si>
  <si>
    <t>na programy finansowane z udziałem środków UE</t>
  </si>
  <si>
    <t>na programy finansowane z udziałem innych środków zagranicznych</t>
  </si>
  <si>
    <t>z tytułu pomocy udzielanej między jednostkami samorządu terytorielnego</t>
  </si>
  <si>
    <t>pozyskane z innych źródeł</t>
  </si>
  <si>
    <t>5.</t>
  </si>
  <si>
    <t>6.</t>
  </si>
  <si>
    <t>7.</t>
  </si>
  <si>
    <t>8.</t>
  </si>
  <si>
    <t>9.</t>
  </si>
  <si>
    <t>10.</t>
  </si>
  <si>
    <t>11.</t>
  </si>
  <si>
    <t>konserwacja alarmu MDH i hali "Pod Platanem"</t>
  </si>
  <si>
    <t>WYKONANIE DOCHODÓW ZA 2010 ROK</t>
  </si>
  <si>
    <t>Plan wg uchwały budżetowej na 2010 r</t>
  </si>
  <si>
    <t>Wpływy z tytułu pomocy finansowej udzielanej między jednostkmi samorządu terytorialnego na dofinansowanie własnych zadań inwestycyjnych i zakupów inwestycyjnych</t>
  </si>
  <si>
    <t>Dotacje celowe otrzymane z samorządu województwa na inwestycje i zakupy inwestycyjne realizowane na podstawie porozumień (umów) między jednostkami samorządu terytorialnego</t>
  </si>
  <si>
    <t>Dotacje celowe w ramach programów finansowanych z udziałem środków europejskich oraz środków, o których mowa w art.5 ust. 1 pkt 3 oraz ust.3 pkt 5 i 6 ustawy, lub płatności w ramach budżetu środków europejskich</t>
  </si>
  <si>
    <t>Środki na dofinansowanie własnych inwestycji gmin (związków gmin), powiatów (związków powiatów), samorządów województw, pozyskane z innych źródeł</t>
  </si>
  <si>
    <t>Dotacje celowe otrzymane z powiatu na inwestycje i zakupy inwestycyjne realizowane na podstawie porozumień (umów) między jednostkami samorządu terytorialnego</t>
  </si>
  <si>
    <t>Spis powszechny i inne</t>
  </si>
  <si>
    <t>Wybory Prezydenta Rzeczypospolitej Polskiej</t>
  </si>
  <si>
    <t>Wybory do rad gmin, rad powiatów i sejmików województw, wybory wójtów, burmistrzów i prezydentów miast oraz referenda gminne, powiatowe i wojewódzkie</t>
  </si>
  <si>
    <t>0980</t>
  </si>
  <si>
    <t>Zasiłki stałe</t>
  </si>
  <si>
    <t>0927</t>
  </si>
  <si>
    <t>0900</t>
  </si>
  <si>
    <t>Odsetki od dotacji wykorzystanych niezgodnie z przeznaczeniem lub pobranych w nadmiernej wysokości</t>
  </si>
  <si>
    <t>Wpływy ze zwrotów dotacji wykorzystanych niezgodnie z przeznaczeniem lub pobranych w nadmiernej wysokości</t>
  </si>
  <si>
    <t>WYKONANIE DOCHODÓW W LATACH 2009-2010</t>
  </si>
  <si>
    <t>wpływy ze zwrotów dotacji wykorzystanych niezgodnie z przeznaczeniem lub pobranych w nadmiernej wysokości</t>
  </si>
  <si>
    <t>wpływy z tytułu zwrotu wypłacanych świadczeń z funduszu alimentacyjnego</t>
  </si>
  <si>
    <t>ł</t>
  </si>
  <si>
    <t>WYKONANIE WYDATKÓW ZA 2010 ROK</t>
  </si>
  <si>
    <t>wydatki bieżące</t>
  </si>
  <si>
    <t>wynagrodzenia i składki</t>
  </si>
  <si>
    <t>związane z realizacją zadań   statutowych</t>
  </si>
  <si>
    <t>dotacje na zadania bieżące</t>
  </si>
  <si>
    <t>świadczenia na rzecz osób fizycznych</t>
  </si>
  <si>
    <t>wydatki majątkowe</t>
  </si>
  <si>
    <t>inwestycje</t>
  </si>
  <si>
    <t>zakup i objęcie akcji i udziałów</t>
  </si>
  <si>
    <t>obsługa długu</t>
  </si>
  <si>
    <t>Wpływy i wydatki związane z gromadzeniem środków z opłat i kar za korzystanie ze środowiska</t>
  </si>
  <si>
    <t>Plan wg uchwały budżetowej na 2010 r.</t>
  </si>
  <si>
    <t>Wykonanie za 2010 r.</t>
  </si>
  <si>
    <t xml:space="preserve">Plan  po zmianach </t>
  </si>
  <si>
    <t xml:space="preserve">inwestycje </t>
  </si>
  <si>
    <t>związane z realizacją zadań statutowych</t>
  </si>
  <si>
    <t>ZESTAWIENIE WYDATKÓW W UKŁADZIE FINANSOWYM W LATACH 2009-2010</t>
  </si>
  <si>
    <t>2009/2010</t>
  </si>
  <si>
    <t>Dochody bieżące</t>
  </si>
  <si>
    <t>Dochody majątkowe</t>
  </si>
  <si>
    <t>BOŚ O/Wrocław kredyt na zadania inwestycyjne</t>
  </si>
  <si>
    <t>6)</t>
  </si>
  <si>
    <t>7)</t>
  </si>
  <si>
    <t>BGK kredyt na przebudowę ul. Lipowej wraz z budową sięgacza</t>
  </si>
  <si>
    <t>PeKaO S.A. O/Świdnica kredyt na pokrycie deficytu budżetu i bieżące wydatki</t>
  </si>
  <si>
    <t>PeKaO S.A. O/Świdnica kredyt na finansowanie planowanego deficytu i spłaty wcześniej zaciągniętych zobowiązań</t>
  </si>
  <si>
    <t>Budowa centrum przesiadkowego przy ul. Dworcowej i Kolejowej w Świdnicy</t>
  </si>
  <si>
    <t>Budowa schodów na ul. Paderewskiego-Polna Droga</t>
  </si>
  <si>
    <t xml:space="preserve">Budowa ul. Bolesława Krzywoustego i ul. Bolesława Śmiałego </t>
  </si>
  <si>
    <t>Budowa sięgacza ul. Metalowców</t>
  </si>
  <si>
    <t>Budowa mostu wzdłuż ul. Śląskiej - dokumentacja</t>
  </si>
  <si>
    <t>Przebudowa wiaduktu kolejowego nad ul. Polna Droga-Sprzymierzeńców - dokumentacja</t>
  </si>
  <si>
    <t>Przebudowa Pl. Św.Małgorzaty wraz z infrastrukturą komunikacji zbiorowej w Świdnicy</t>
  </si>
  <si>
    <t>Przebudowa rewaloryzacyjno-remontowa obiektów budowlanych i przestrzeni publicznych Rynku i ul. Łukowej</t>
  </si>
  <si>
    <t>Wykonanie zabezpieczenia wiaduktu na ul.Śląskiej</t>
  </si>
  <si>
    <t>Budowa budynków komunalnych ul. Kopernika (spłata zobowiązań)</t>
  </si>
  <si>
    <t>Przestawienie rozdzielni na teren ROD Aster wraz z przyłączem energetycznym</t>
  </si>
  <si>
    <t>Przebudowa budynku przy ul. Długiej 33 na Centrum Wspierania Organizacji Pozarządowych</t>
  </si>
  <si>
    <t>Świdnicka Elektroniczna Sieć Przesyłu Informacji i Dokumentów - zsynchronizowany system pomocy społecznej (SESPID)</t>
  </si>
  <si>
    <t>Przebudowa przedziału dla zatrzymanych w samochodzie Volkswagen Caddy</t>
  </si>
  <si>
    <t xml:space="preserve">Budowa platformy cyfrowej w Mieście Świdnica </t>
  </si>
  <si>
    <t>Modernizacja dachu budynku SP 1 w Świdnicy</t>
  </si>
  <si>
    <t>Budowa zakładu opieki zdrowotnej - poradni dla osób uzależnionych od alkoholu i ich rodzin</t>
  </si>
  <si>
    <t>Kolektor potoku Wapienniczka wraz z przepustem w ciągu ul. Esperantystów</t>
  </si>
  <si>
    <t>Opracowanie dokumentacji sieci wodno-kanalizacyjnej ul. Częstochowskiej</t>
  </si>
  <si>
    <t>Wykonanie szaletu miejskiego</t>
  </si>
  <si>
    <t>Aranżacja i wykonanie elementów małej architektury na placu Jana Pawła II</t>
  </si>
  <si>
    <t>Zagospodarowanie terenu nad Zalewem Witoszówka w Świdnicy - Budowa Ekranów Akustycznych przy Skate Parku</t>
  </si>
  <si>
    <t>Budowa odcinka oświetlenia ul. Piekarskiej</t>
  </si>
  <si>
    <t>Oświetlenie ul. Ogrodowej</t>
  </si>
  <si>
    <t>Oświetlenie ul. Świętojańskiej</t>
  </si>
  <si>
    <t>Termomodernizacja obiektów użyteczności publicznej pełniących funkcje edukacyjne i kulturalne na obszarze Przedgórza Sudeckiego i Niziny Śląskiej</t>
  </si>
  <si>
    <t>Rewaloryzacja bloku śródrynkowego wraz z restytucją wieży ratuszowej</t>
  </si>
  <si>
    <t>Rewaloryzacja przestrzeni publicznych kwartałów Starego Miasta</t>
  </si>
  <si>
    <t>Modernizacja i rozbudowa ŚOSiR z przeznaczeniem na regionalne centrum sportowo-rekreacyjne-budowa kompleksu rekreacyjnego z placem zabaw</t>
  </si>
  <si>
    <t>Modernizacja i rozbudowa ŚOSiR z przeznaczeniem na regionalne centrum sportowo-rekreacyjne-III etap modernizacja lodowiska</t>
  </si>
  <si>
    <t>Modernizacja i rozbudowa ŚOSiR z przeznaczeniem na regionalne centrum sportowo-rekreacyjne-przebudowa części pływalni basenu krytego wraz z wymianą urządzeń do uzdatniania wody</t>
  </si>
  <si>
    <t>Budowa Parku Wodnego w Świdnicy</t>
  </si>
  <si>
    <t>ZAKUPY INWESTYCYJNE</t>
  </si>
  <si>
    <t>Zakup parkometrów</t>
  </si>
  <si>
    <t>Zakup gruntów</t>
  </si>
  <si>
    <t>Zakup programu  komputerowego do obsługi finansowej dotyczącej egzekucji prowadzonej przez biuro SPP</t>
  </si>
  <si>
    <t xml:space="preserve">Zakup sprzętu komputerowego </t>
  </si>
  <si>
    <t>Zakup serwera bazowego z oprogramowaniem</t>
  </si>
  <si>
    <t>Zakup urządzenia do odśnieżania - SP1</t>
  </si>
  <si>
    <t>Ósemka na szóstkę - program rozwojowy SP8 w Świdnicy</t>
  </si>
  <si>
    <t>Zakup odśnieżarki - G3</t>
  </si>
  <si>
    <t>Zakup patelni elektrycznej</t>
  </si>
  <si>
    <t>Zakup sprzętu rehabilitacyjnego</t>
  </si>
  <si>
    <t>Zakup kserokopiarki</t>
  </si>
  <si>
    <t>Odkupienie sieci kanalizacyjnej wybudowanej w ul. Serbskiej</t>
  </si>
  <si>
    <t>DOTACJE NA INWESTYCJE</t>
  </si>
  <si>
    <t>Budowa sygnalizacji świetlnej na skrzyżowaniu ul.Wrocławska-Saperów-Rzeźnicza</t>
  </si>
  <si>
    <t>Budowa drogi powiatowej nr 3396D na odcinku pomiędzy drogą krajową nr 4, a drogą wojewódzką nr 382 i ul. Stęczyńskiego w Świdnicy</t>
  </si>
  <si>
    <t>Dotacja do samorządu województwa na koszty przygotowania projektu "Południowo-zachodni Szlak Cystersów"</t>
  </si>
  <si>
    <t>Modernizacja pokrycia dachowego z dociepleniem i wykonaniem instalacji odgromowej - PM4</t>
  </si>
  <si>
    <t>Zakup mebli do grupy zajęć - PM15</t>
  </si>
  <si>
    <t>Zakup mebli do sali zajęć (2 szt.) -PM6</t>
  </si>
  <si>
    <t>Zakup zmywarki do naczyń - PM3</t>
  </si>
  <si>
    <t>Zadanie inwestycyjne w obiekcie przy u. Wałbrzyskiej 15</t>
  </si>
  <si>
    <t>Modernizacja pomieszczeń Klubu Bolko</t>
  </si>
  <si>
    <t>Remont podłogi dużej sali - ŚOK</t>
  </si>
  <si>
    <t>Remont podłogi małej sali - ŚOK</t>
  </si>
  <si>
    <t>Zakup horyzontów i zasłon - ŚOK</t>
  </si>
  <si>
    <t>Zakup krzeseł - ŚOK</t>
  </si>
  <si>
    <t>Zakup kserokopiarki - ŚOK</t>
  </si>
  <si>
    <t>Zakup sprzętu nagłaśniającego - ŚOK</t>
  </si>
  <si>
    <t>Zakup sprzętu oświetleniowego - ŚOK</t>
  </si>
  <si>
    <t>Gabloty wystawiennicze - MBP</t>
  </si>
  <si>
    <t>Zakup kserokopiarki - MBP</t>
  </si>
  <si>
    <t>Modernizacja biblioteki - Muzeum</t>
  </si>
  <si>
    <t>Zakup sprzętu nagłaśniającego - Muzeum</t>
  </si>
  <si>
    <t xml:space="preserve">Modernizacja oświetlenia - Muzeum </t>
  </si>
  <si>
    <t>Przebudowa ul. Wrocławskiej od skrzyżowania z ul. 1 Maja do skrzyżowania z ul. Wodną w Świdnicy</t>
  </si>
  <si>
    <t>Przebudowa ul. Śląskiej na odcinku od skrzyżowania z ul.Pionierów do mostu na potoku Witoszówka</t>
  </si>
  <si>
    <t>Budowa parkingu przy ul. Kard. Stefana Wyszyńskiego</t>
  </si>
  <si>
    <t>Rozbudowa infrastruktury technicznej umożliwiającej uprawianie turystyki rowerowej</t>
  </si>
  <si>
    <t>Rewaloryzacja Parku Centralnego (dokumentacja)</t>
  </si>
  <si>
    <t>Budowa oświetlenia parkingu ul. Kard. Stefana Wyszyńskiego I etap</t>
  </si>
  <si>
    <t xml:space="preserve">Wykonanie iluminacji elewacji budynku Rynek 41 </t>
  </si>
  <si>
    <t>Zagospodarowanie ul. Parkowa-Podchorążych</t>
  </si>
  <si>
    <t>Adaptacja części strychu w budynku Rynek 37 na pracownię konserwatorską dla Muzeum Dawnego Kupiectwa</t>
  </si>
  <si>
    <t>Miejskie trasy turystyczne zintegrowanym produktem turystycznym miast czesko-polskiego pogranicza</t>
  </si>
  <si>
    <t>Zakup przeglądarki danych mapowych</t>
  </si>
  <si>
    <t>Zakup aplikatora pneumatycznego</t>
  </si>
  <si>
    <t>Wymiana wykładziny w DDP "Przystań"</t>
  </si>
  <si>
    <t>Zakup komputera</t>
  </si>
  <si>
    <t>Zakup zestawu gastronomicznego - PM6</t>
  </si>
  <si>
    <t>Zakup zmywarki do naczyń - PM1</t>
  </si>
  <si>
    <t>Zakup projektora - ŚOK</t>
  </si>
  <si>
    <t>Zakup podnośnika schodowego - ŚOK</t>
  </si>
  <si>
    <t>Zakup podestów scenicznych - ŚOK</t>
  </si>
  <si>
    <t>Zakup ekranu -ŚOK</t>
  </si>
  <si>
    <t>Zakup zestawu komputerowego - ŚOK</t>
  </si>
  <si>
    <t>Zakup samochodu operacyjnego na potrzeby grupy operacyjnej i sztabu działań rarowniczych i dwóch łodzi ratowniczych</t>
  </si>
  <si>
    <t>Plan wg uchwały budżetowej na 2010 rok</t>
  </si>
  <si>
    <t xml:space="preserve">Wydatki osobowe niezaliczone do wynagrodzeń </t>
  </si>
  <si>
    <t xml:space="preserve">Nagrody o charakterze szczególnym niezaliczone do wynagrodzeń </t>
  </si>
  <si>
    <t>Opłaty z tytułu zakupu usług telekomunikacyjnych w stacjonarnej sieci telefonicznej</t>
  </si>
  <si>
    <t>Zakup materiałów papierniczych do sprzętu drukarskiego i kserokopiarek</t>
  </si>
  <si>
    <t>Zakup akcesoriów komputerowych, w tym programów i licencji</t>
  </si>
  <si>
    <t>Pomoc dla  repatriantów</t>
  </si>
  <si>
    <t>nadwyżka środków obrotowych</t>
  </si>
  <si>
    <t>Wpływy z tytułu zwrotu wypłaconych świadczeń z  funduszu alimentacyjnego</t>
  </si>
  <si>
    <t>Wykonanie limitów wydatków na wieloletnie programy inwestycyjne</t>
  </si>
  <si>
    <t>TABELA  Nr 13</t>
  </si>
  <si>
    <t>Nazwa programu/Nazwa zadania i okres realizacji (w latach)</t>
  </si>
  <si>
    <t>Plan 2010 r.</t>
  </si>
  <si>
    <t>Wykonanie  2010 r.</t>
  </si>
  <si>
    <t xml:space="preserve">% wykonania </t>
  </si>
  <si>
    <t>Budowa centrum przesiadkowego przy ul. Dworcowej i Kolejowej w  Świdnicy</t>
  </si>
  <si>
    <t>(2007-2013)</t>
  </si>
  <si>
    <t>- rozwój infrastruktury transportowej na Dolnym Śląsku</t>
  </si>
  <si>
    <t>(2009-2010)</t>
  </si>
  <si>
    <t>- rewitalizacja Starego Miasta</t>
  </si>
  <si>
    <t>(2007-2014)</t>
  </si>
  <si>
    <t>- zapewnienie potrzeb mieszkaniowych mieszkańców Świdnicy</t>
  </si>
  <si>
    <t>(2008-2011)</t>
  </si>
  <si>
    <t>(2008-2013)</t>
  </si>
  <si>
    <t>-Infrastruktura i Środowisko</t>
  </si>
  <si>
    <t>(2009-2011)</t>
  </si>
  <si>
    <t>- Rewitalizacja Starego Miasta</t>
  </si>
  <si>
    <t>Dotacje w ramach programów finansowanych z udziałem środków europejskich oraz środków, o których mowa w art.5 ust.1 pkt 3 oraz ust. 3 pkt 5 i 6 ustawy, lub płatności w ramach budżetu środków europejskich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</si>
</sst>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;[Red]#,##0"/>
    <numFmt numFmtId="166" formatCode="#,##0;[Red]\-#,##0"/>
    <numFmt numFmtId="167" formatCode="#,##0.00;[Red]\-#,##0.00"/>
    <numFmt numFmtId="168" formatCode="#,##0.0;[Red]#,##0.0"/>
    <numFmt numFmtId="169" formatCode="#,##0.0;[Red]\-#,##0.0"/>
    <numFmt numFmtId="170" formatCode="#,##0;\-#,##0"/>
    <numFmt numFmtId="171" formatCode="yyyy/mm/dd"/>
    <numFmt numFmtId="172" formatCode="#,###.00"/>
    <numFmt numFmtId="173" formatCode="0.00000000"/>
    <numFmt numFmtId="174" formatCode="0.0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0;[Red]#,##0.00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[$-415]d\ mmmm\ yyyy"/>
    <numFmt numFmtId="186" formatCode="#,##0.0"/>
  </numFmts>
  <fonts count="34"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12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color indexed="18"/>
      <name val="Verdana"/>
      <family val="2"/>
    </font>
    <font>
      <b/>
      <sz val="10"/>
      <color indexed="18"/>
      <name val="Verdana"/>
      <family val="2"/>
    </font>
    <font>
      <b/>
      <i/>
      <sz val="10"/>
      <color indexed="12"/>
      <name val="Verdana"/>
      <family val="2"/>
    </font>
    <font>
      <b/>
      <sz val="10"/>
      <color indexed="12"/>
      <name val="Verdana"/>
      <family val="2"/>
    </font>
    <font>
      <b/>
      <sz val="10"/>
      <color indexed="62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sz val="12"/>
      <name val="Verdana"/>
      <family val="2"/>
    </font>
    <font>
      <sz val="10"/>
      <color indexed="32"/>
      <name val="Verdana"/>
      <family val="2"/>
    </font>
    <font>
      <sz val="10"/>
      <color indexed="20"/>
      <name val="Verdana"/>
      <family val="2"/>
    </font>
    <font>
      <b/>
      <sz val="12"/>
      <name val="Verdana"/>
      <family val="2"/>
    </font>
    <font>
      <sz val="10"/>
      <name val="Arial CE"/>
      <family val="0"/>
    </font>
    <font>
      <b/>
      <sz val="7"/>
      <name val="Verdana"/>
      <family val="2"/>
    </font>
    <font>
      <sz val="7"/>
      <name val="Verdana"/>
      <family val="2"/>
    </font>
    <font>
      <sz val="12"/>
      <color indexed="18"/>
      <name val="Verdana"/>
      <family val="2"/>
    </font>
    <font>
      <b/>
      <sz val="14"/>
      <color indexed="18"/>
      <name val="Verdana"/>
      <family val="2"/>
    </font>
    <font>
      <sz val="10"/>
      <color indexed="18"/>
      <name val="Arial CE"/>
      <family val="0"/>
    </font>
    <font>
      <b/>
      <sz val="10"/>
      <name val="Arial"/>
      <family val="2"/>
    </font>
    <font>
      <sz val="10"/>
      <color indexed="18"/>
      <name val="Verdana"/>
      <family val="2"/>
    </font>
    <font>
      <b/>
      <i/>
      <sz val="10"/>
      <color indexed="18"/>
      <name val="Verdana"/>
      <family val="2"/>
    </font>
    <font>
      <b/>
      <i/>
      <sz val="10"/>
      <color indexed="18"/>
      <name val="Arial"/>
      <family val="2"/>
    </font>
    <font>
      <b/>
      <sz val="10"/>
      <color indexed="16"/>
      <name val="Verdana"/>
      <family val="2"/>
    </font>
    <font>
      <sz val="10"/>
      <color indexed="12"/>
      <name val="Verdana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b/>
      <sz val="11"/>
      <name val="Verdana"/>
      <family val="2"/>
    </font>
    <font>
      <sz val="8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7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167" fontId="1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7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166" fontId="1" fillId="2" borderId="5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6" fontId="1" fillId="2" borderId="6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166" fontId="1" fillId="2" borderId="7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7" fontId="11" fillId="0" borderId="7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67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7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7" fontId="11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167" fontId="11" fillId="0" borderId="7" xfId="0" applyNumberFormat="1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" fillId="0" borderId="7" xfId="0" applyFont="1" applyBorder="1" applyAlignment="1">
      <alignment vertical="center" wrapText="1"/>
    </xf>
    <xf numFmtId="167" fontId="8" fillId="0" borderId="7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0" fontId="7" fillId="0" borderId="0" xfId="0" applyFont="1" applyAlignment="1">
      <alignment horizontal="left" vertical="top"/>
    </xf>
    <xf numFmtId="4" fontId="3" fillId="0" borderId="0" xfId="0" applyNumberFormat="1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7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169" fontId="1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67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 wrapText="1"/>
    </xf>
    <xf numFmtId="167" fontId="2" fillId="3" borderId="1" xfId="0" applyNumberFormat="1" applyFont="1" applyFill="1" applyBorder="1" applyAlignment="1">
      <alignment vertical="center"/>
    </xf>
    <xf numFmtId="169" fontId="2" fillId="3" borderId="1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/>
    </xf>
    <xf numFmtId="167" fontId="10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/>
    </xf>
    <xf numFmtId="167" fontId="1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15" fillId="0" borderId="7" xfId="0" applyFont="1" applyBorder="1" applyAlignment="1">
      <alignment horizontal="right"/>
    </xf>
    <xf numFmtId="0" fontId="15" fillId="0" borderId="7" xfId="0" applyFont="1" applyBorder="1" applyAlignment="1">
      <alignment/>
    </xf>
    <xf numFmtId="167" fontId="15" fillId="0" borderId="7" xfId="0" applyNumberFormat="1" applyFont="1" applyBorder="1" applyAlignment="1">
      <alignment/>
    </xf>
    <xf numFmtId="4" fontId="15" fillId="0" borderId="7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/>
    </xf>
    <xf numFmtId="167" fontId="1" fillId="0" borderId="7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0" fontId="13" fillId="0" borderId="0" xfId="0" applyFont="1" applyAlignment="1">
      <alignment/>
    </xf>
    <xf numFmtId="0" fontId="1" fillId="0" borderId="1" xfId="0" applyFont="1" applyBorder="1" applyAlignment="1">
      <alignment/>
    </xf>
    <xf numFmtId="167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0" fontId="15" fillId="0" borderId="1" xfId="0" applyFont="1" applyBorder="1" applyAlignment="1">
      <alignment/>
    </xf>
    <xf numFmtId="167" fontId="15" fillId="0" borderId="1" xfId="0" applyNumberFormat="1" applyFont="1" applyBorder="1" applyAlignment="1">
      <alignment/>
    </xf>
    <xf numFmtId="4" fontId="15" fillId="0" borderId="1" xfId="0" applyNumberFormat="1" applyFont="1" applyBorder="1" applyAlignment="1">
      <alignment/>
    </xf>
    <xf numFmtId="0" fontId="1" fillId="0" borderId="7" xfId="0" applyFont="1" applyBorder="1" applyAlignment="1">
      <alignment horizontal="right"/>
    </xf>
    <xf numFmtId="0" fontId="16" fillId="0" borderId="1" xfId="0" applyFont="1" applyFill="1" applyBorder="1" applyAlignment="1">
      <alignment horizontal="center"/>
    </xf>
    <xf numFmtId="167" fontId="16" fillId="0" borderId="1" xfId="0" applyNumberFormat="1" applyFont="1" applyFill="1" applyBorder="1" applyAlignment="1">
      <alignment/>
    </xf>
    <xf numFmtId="164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/>
    </xf>
    <xf numFmtId="167" fontId="11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/>
    </xf>
    <xf numFmtId="167" fontId="1" fillId="0" borderId="6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7" xfId="0" applyFont="1" applyBorder="1" applyAlignment="1">
      <alignment/>
    </xf>
    <xf numFmtId="0" fontId="1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" fontId="17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1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7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17" fillId="0" borderId="5" xfId="0" applyFont="1" applyBorder="1" applyAlignment="1">
      <alignment/>
    </xf>
    <xf numFmtId="0" fontId="6" fillId="0" borderId="4" xfId="0" applyFont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165" fontId="5" fillId="3" borderId="6" xfId="0" applyNumberFormat="1" applyFont="1" applyFill="1" applyBorder="1" applyAlignment="1">
      <alignment horizontal="right"/>
    </xf>
    <xf numFmtId="165" fontId="5" fillId="3" borderId="6" xfId="0" applyNumberFormat="1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165" fontId="5" fillId="3" borderId="7" xfId="0" applyNumberFormat="1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/>
    </xf>
    <xf numFmtId="165" fontId="6" fillId="0" borderId="6" xfId="0" applyNumberFormat="1" applyFont="1" applyBorder="1" applyAlignment="1">
      <alignment/>
    </xf>
    <xf numFmtId="0" fontId="6" fillId="0" borderId="9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167" fontId="6" fillId="0" borderId="7" xfId="0" applyNumberFormat="1" applyFont="1" applyBorder="1" applyAlignment="1">
      <alignment vertic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167" fontId="6" fillId="0" borderId="6" xfId="0" applyNumberFormat="1" applyFont="1" applyBorder="1" applyAlignment="1">
      <alignment/>
    </xf>
    <xf numFmtId="165" fontId="6" fillId="0" borderId="9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/>
    </xf>
    <xf numFmtId="167" fontId="6" fillId="0" borderId="7" xfId="0" applyNumberFormat="1" applyFont="1" applyBorder="1" applyAlignment="1">
      <alignment/>
    </xf>
    <xf numFmtId="165" fontId="6" fillId="0" borderId="7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7" fontId="6" fillId="0" borderId="10" xfId="0" applyNumberFormat="1" applyFont="1" applyBorder="1" applyAlignment="1">
      <alignment/>
    </xf>
    <xf numFmtId="4" fontId="6" fillId="0" borderId="6" xfId="0" applyNumberFormat="1" applyFont="1" applyBorder="1" applyAlignment="1">
      <alignment/>
    </xf>
    <xf numFmtId="0" fontId="6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167" fontId="6" fillId="0" borderId="6" xfId="0" applyNumberFormat="1" applyFont="1" applyBorder="1" applyAlignment="1">
      <alignment vertical="top" wrapText="1"/>
    </xf>
    <xf numFmtId="165" fontId="6" fillId="0" borderId="6" xfId="0" applyNumberFormat="1" applyFont="1" applyBorder="1" applyAlignment="1">
      <alignment vertical="top" wrapText="1"/>
    </xf>
    <xf numFmtId="165" fontId="6" fillId="0" borderId="9" xfId="0" applyNumberFormat="1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5" fillId="3" borderId="15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167" fontId="6" fillId="3" borderId="2" xfId="0" applyNumberFormat="1" applyFont="1" applyFill="1" applyBorder="1" applyAlignment="1">
      <alignment/>
    </xf>
    <xf numFmtId="0" fontId="6" fillId="3" borderId="2" xfId="0" applyFont="1" applyFill="1" applyBorder="1" applyAlignment="1">
      <alignment/>
    </xf>
    <xf numFmtId="164" fontId="6" fillId="3" borderId="2" xfId="0" applyNumberFormat="1" applyFont="1" applyFill="1" applyBorder="1" applyAlignment="1">
      <alignment/>
    </xf>
    <xf numFmtId="0" fontId="6" fillId="3" borderId="12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167" fontId="5" fillId="3" borderId="7" xfId="0" applyNumberFormat="1" applyFont="1" applyFill="1" applyBorder="1" applyAlignment="1">
      <alignment/>
    </xf>
    <xf numFmtId="167" fontId="6" fillId="3" borderId="7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7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2" fillId="3" borderId="15" xfId="0" applyFont="1" applyFill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7" fontId="2" fillId="3" borderId="2" xfId="0" applyNumberFormat="1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167" fontId="2" fillId="3" borderId="7" xfId="0" applyNumberFormat="1" applyFont="1" applyFill="1" applyBorder="1" applyAlignment="1">
      <alignment/>
    </xf>
    <xf numFmtId="167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0" fontId="23" fillId="0" borderId="0" xfId="0" applyFont="1" applyAlignment="1">
      <alignment/>
    </xf>
    <xf numFmtId="0" fontId="17" fillId="0" borderId="3" xfId="0" applyFont="1" applyBorder="1" applyAlignment="1">
      <alignment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7" fontId="2" fillId="0" borderId="7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167" fontId="2" fillId="0" borderId="6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167" fontId="1" fillId="0" borderId="6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167" fontId="2" fillId="0" borderId="7" xfId="0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3" borderId="14" xfId="0" applyFont="1" applyFill="1" applyBorder="1" applyAlignment="1">
      <alignment/>
    </xf>
    <xf numFmtId="4" fontId="2" fillId="3" borderId="2" xfId="0" applyNumberFormat="1" applyFont="1" applyFill="1" applyBorder="1" applyAlignment="1">
      <alignment/>
    </xf>
    <xf numFmtId="170" fontId="1" fillId="0" borderId="0" xfId="0" applyNumberFormat="1" applyFont="1" applyAlignment="1">
      <alignment vertical="center"/>
    </xf>
    <xf numFmtId="170" fontId="14" fillId="0" borderId="0" xfId="0" applyNumberFormat="1" applyFont="1" applyAlignment="1">
      <alignment vertical="center"/>
    </xf>
    <xf numFmtId="0" fontId="5" fillId="2" borderId="2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70" fontId="19" fillId="0" borderId="1" xfId="0" applyNumberFormat="1" applyFont="1" applyBorder="1" applyAlignment="1">
      <alignment horizontal="center"/>
    </xf>
    <xf numFmtId="3" fontId="19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165" fontId="6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/>
    </xf>
    <xf numFmtId="0" fontId="25" fillId="0" borderId="1" xfId="0" applyFont="1" applyBorder="1" applyAlignment="1">
      <alignment/>
    </xf>
    <xf numFmtId="167" fontId="25" fillId="0" borderId="1" xfId="0" applyNumberFormat="1" applyFont="1" applyBorder="1" applyAlignment="1">
      <alignment/>
    </xf>
    <xf numFmtId="167" fontId="25" fillId="0" borderId="1" xfId="0" applyNumberFormat="1" applyFont="1" applyFill="1" applyBorder="1" applyAlignment="1">
      <alignment/>
    </xf>
    <xf numFmtId="164" fontId="25" fillId="0" borderId="1" xfId="0" applyNumberFormat="1" applyFont="1" applyFill="1" applyBorder="1" applyAlignment="1">
      <alignment horizontal="center"/>
    </xf>
    <xf numFmtId="4" fontId="25" fillId="0" borderId="1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180" fontId="6" fillId="0" borderId="10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167" fontId="2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2" borderId="2" xfId="0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 quotePrefix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168" fontId="2" fillId="3" borderId="1" xfId="0" applyNumberFormat="1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167" fontId="1" fillId="0" borderId="14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7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vertical="center"/>
    </xf>
    <xf numFmtId="167" fontId="17" fillId="3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8" fillId="0" borderId="3" xfId="0" applyFont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4" fontId="14" fillId="0" borderId="0" xfId="0" applyNumberFormat="1" applyFont="1" applyBorder="1" applyAlignment="1">
      <alignment vertical="center"/>
    </xf>
    <xf numFmtId="4" fontId="1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167" fontId="2" fillId="3" borderId="1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22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165" fontId="1" fillId="0" borderId="13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/>
    </xf>
    <xf numFmtId="0" fontId="6" fillId="0" borderId="7" xfId="0" applyFont="1" applyBorder="1" applyAlignment="1">
      <alignment horizontal="center" vertical="center" wrapText="1"/>
    </xf>
    <xf numFmtId="167" fontId="6" fillId="0" borderId="7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7" fontId="5" fillId="3" borderId="2" xfId="0" applyNumberFormat="1" applyFont="1" applyFill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167" fontId="1" fillId="0" borderId="7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8" fillId="0" borderId="16" xfId="0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69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7" fontId="2" fillId="2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165" fontId="1" fillId="0" borderId="0" xfId="0" applyNumberFormat="1" applyFont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167" fontId="1" fillId="4" borderId="7" xfId="0" applyNumberFormat="1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right" vertical="center" wrapText="1"/>
    </xf>
    <xf numFmtId="0" fontId="2" fillId="5" borderId="2" xfId="0" applyFont="1" applyFill="1" applyBorder="1" applyAlignment="1">
      <alignment vertical="center" wrapText="1"/>
    </xf>
    <xf numFmtId="167" fontId="2" fillId="5" borderId="2" xfId="0" applyNumberFormat="1" applyFont="1" applyFill="1" applyBorder="1" applyAlignment="1">
      <alignment vertical="center" wrapText="1"/>
    </xf>
    <xf numFmtId="0" fontId="2" fillId="5" borderId="7" xfId="0" applyFont="1" applyFill="1" applyBorder="1" applyAlignment="1">
      <alignment horizontal="right" vertical="center" wrapText="1"/>
    </xf>
    <xf numFmtId="167" fontId="2" fillId="5" borderId="7" xfId="0" applyNumberFormat="1" applyFont="1" applyFill="1" applyBorder="1" applyAlignment="1">
      <alignment vertical="center" wrapText="1"/>
    </xf>
    <xf numFmtId="0" fontId="6" fillId="5" borderId="7" xfId="0" applyFont="1" applyFill="1" applyBorder="1" applyAlignment="1">
      <alignment vertical="center" wrapText="1"/>
    </xf>
    <xf numFmtId="0" fontId="17" fillId="6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vertical="center"/>
    </xf>
    <xf numFmtId="167" fontId="17" fillId="6" borderId="1" xfId="0" applyNumberFormat="1" applyFont="1" applyFill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167" fontId="1" fillId="0" borderId="7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0" fontId="14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vertical="center" wrapText="1"/>
    </xf>
    <xf numFmtId="167" fontId="14" fillId="0" borderId="1" xfId="0" applyNumberFormat="1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167" fontId="14" fillId="0" borderId="2" xfId="0" applyNumberFormat="1" applyFont="1" applyBorder="1" applyAlignment="1">
      <alignment vertical="center"/>
    </xf>
    <xf numFmtId="4" fontId="14" fillId="0" borderId="2" xfId="0" applyNumberFormat="1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167" fontId="14" fillId="0" borderId="6" xfId="0" applyNumberFormat="1" applyFont="1" applyBorder="1" applyAlignment="1">
      <alignment vertical="center"/>
    </xf>
    <xf numFmtId="4" fontId="14" fillId="0" borderId="6" xfId="0" applyNumberFormat="1" applyFont="1" applyBorder="1" applyAlignment="1">
      <alignment vertical="center"/>
    </xf>
    <xf numFmtId="4" fontId="6" fillId="0" borderId="0" xfId="0" applyNumberFormat="1" applyFont="1" applyAlignment="1">
      <alignment/>
    </xf>
    <xf numFmtId="0" fontId="1" fillId="6" borderId="17" xfId="0" applyFont="1" applyFill="1" applyBorder="1" applyAlignment="1">
      <alignment/>
    </xf>
    <xf numFmtId="0" fontId="1" fillId="6" borderId="18" xfId="0" applyFont="1" applyFill="1" applyBorder="1" applyAlignment="1">
      <alignment/>
    </xf>
    <xf numFmtId="0" fontId="1" fillId="6" borderId="17" xfId="0" applyFont="1" applyFill="1" applyBorder="1" applyAlignment="1">
      <alignment/>
    </xf>
    <xf numFmtId="0" fontId="1" fillId="6" borderId="19" xfId="0" applyFont="1" applyFill="1" applyBorder="1" applyAlignment="1">
      <alignment/>
    </xf>
    <xf numFmtId="0" fontId="1" fillId="6" borderId="20" xfId="0" applyFont="1" applyFill="1" applyBorder="1" applyAlignment="1">
      <alignment/>
    </xf>
    <xf numFmtId="0" fontId="1" fillId="6" borderId="21" xfId="0" applyFont="1" applyFill="1" applyBorder="1" applyAlignment="1">
      <alignment/>
    </xf>
    <xf numFmtId="0" fontId="1" fillId="6" borderId="21" xfId="0" applyFont="1" applyFill="1" applyBorder="1" applyAlignment="1">
      <alignment/>
    </xf>
    <xf numFmtId="0" fontId="1" fillId="6" borderId="22" xfId="0" applyFont="1" applyFill="1" applyBorder="1" applyAlignment="1">
      <alignment/>
    </xf>
    <xf numFmtId="0" fontId="1" fillId="6" borderId="23" xfId="0" applyFont="1" applyFill="1" applyBorder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 vertical="center"/>
    </xf>
    <xf numFmtId="180" fontId="1" fillId="0" borderId="0" xfId="0" applyNumberFormat="1" applyFont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165" fontId="1" fillId="0" borderId="24" xfId="0" applyNumberFormat="1" applyFont="1" applyBorder="1" applyAlignment="1">
      <alignment horizontal="center" vertical="center"/>
    </xf>
    <xf numFmtId="180" fontId="1" fillId="0" borderId="24" xfId="0" applyNumberFormat="1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6" borderId="24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vertical="center"/>
    </xf>
    <xf numFmtId="165" fontId="1" fillId="6" borderId="24" xfId="0" applyNumberFormat="1" applyFont="1" applyFill="1" applyBorder="1" applyAlignment="1">
      <alignment horizontal="center" vertical="center"/>
    </xf>
    <xf numFmtId="180" fontId="1" fillId="6" borderId="24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14" fillId="6" borderId="1" xfId="0" applyFont="1" applyFill="1" applyBorder="1" applyAlignment="1">
      <alignment/>
    </xf>
    <xf numFmtId="0" fontId="17" fillId="6" borderId="1" xfId="0" applyFont="1" applyFill="1" applyBorder="1" applyAlignment="1">
      <alignment/>
    </xf>
    <xf numFmtId="172" fontId="24" fillId="6" borderId="1" xfId="0" applyNumberFormat="1" applyFont="1" applyFill="1" applyBorder="1" applyAlignment="1">
      <alignment/>
    </xf>
    <xf numFmtId="0" fontId="13" fillId="0" borderId="14" xfId="0" applyFont="1" applyBorder="1" applyAlignment="1">
      <alignment vertical="center"/>
    </xf>
    <xf numFmtId="164" fontId="11" fillId="0" borderId="1" xfId="0" applyNumberFormat="1" applyFont="1" applyBorder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/>
    </xf>
    <xf numFmtId="164" fontId="8" fillId="4" borderId="1" xfId="0" applyNumberFormat="1" applyFont="1" applyFill="1" applyBorder="1" applyAlignment="1">
      <alignment vertical="center"/>
    </xf>
    <xf numFmtId="167" fontId="8" fillId="7" borderId="7" xfId="0" applyNumberFormat="1" applyFont="1" applyFill="1" applyBorder="1" applyAlignment="1">
      <alignment vertical="center" wrapText="1"/>
    </xf>
    <xf numFmtId="0" fontId="26" fillId="4" borderId="7" xfId="0" applyFont="1" applyFill="1" applyBorder="1" applyAlignment="1">
      <alignment vertical="center" wrapText="1"/>
    </xf>
    <xf numFmtId="0" fontId="26" fillId="7" borderId="7" xfId="0" applyFont="1" applyFill="1" applyBorder="1" applyAlignment="1">
      <alignment horizontal="center" vertical="center" wrapText="1"/>
    </xf>
    <xf numFmtId="0" fontId="26" fillId="7" borderId="7" xfId="0" applyFont="1" applyFill="1" applyBorder="1" applyAlignment="1">
      <alignment vertical="center" wrapText="1"/>
    </xf>
    <xf numFmtId="0" fontId="26" fillId="4" borderId="25" xfId="0" applyFont="1" applyFill="1" applyBorder="1" applyAlignment="1">
      <alignment horizontal="center" vertical="center" wrapText="1"/>
    </xf>
    <xf numFmtId="0" fontId="26" fillId="8" borderId="25" xfId="0" applyFont="1" applyFill="1" applyBorder="1" applyAlignment="1">
      <alignment vertical="center" wrapText="1"/>
    </xf>
    <xf numFmtId="167" fontId="8" fillId="8" borderId="25" xfId="0" applyNumberFormat="1" applyFont="1" applyFill="1" applyBorder="1" applyAlignment="1">
      <alignment vertical="center"/>
    </xf>
    <xf numFmtId="164" fontId="8" fillId="4" borderId="6" xfId="0" applyNumberFormat="1" applyFont="1" applyFill="1" applyBorder="1" applyAlignment="1">
      <alignment vertical="center"/>
    </xf>
    <xf numFmtId="0" fontId="28" fillId="0" borderId="16" xfId="0" applyFont="1" applyBorder="1" applyAlignment="1">
      <alignment vertical="center" wrapText="1"/>
    </xf>
    <xf numFmtId="167" fontId="28" fillId="0" borderId="16" xfId="0" applyNumberFormat="1" applyFont="1" applyBorder="1" applyAlignment="1">
      <alignment vertical="center"/>
    </xf>
    <xf numFmtId="164" fontId="28" fillId="0" borderId="16" xfId="0" applyNumberFormat="1" applyFont="1" applyBorder="1" applyAlignment="1">
      <alignment vertical="center"/>
    </xf>
    <xf numFmtId="164" fontId="29" fillId="0" borderId="1" xfId="0" applyNumberFormat="1" applyFont="1" applyBorder="1" applyAlignment="1">
      <alignment/>
    </xf>
    <xf numFmtId="164" fontId="29" fillId="0" borderId="7" xfId="0" applyNumberFormat="1" applyFont="1" applyBorder="1" applyAlignment="1">
      <alignment/>
    </xf>
    <xf numFmtId="164" fontId="29" fillId="0" borderId="2" xfId="0" applyNumberFormat="1" applyFont="1" applyBorder="1" applyAlignment="1">
      <alignment/>
    </xf>
    <xf numFmtId="164" fontId="10" fillId="0" borderId="1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1" fillId="0" borderId="7" xfId="0" applyNumberFormat="1" applyFont="1" applyFill="1" applyBorder="1" applyAlignment="1">
      <alignment/>
    </xf>
    <xf numFmtId="164" fontId="16" fillId="0" borderId="7" xfId="0" applyNumberFormat="1" applyFont="1" applyFill="1" applyBorder="1" applyAlignment="1">
      <alignment/>
    </xf>
    <xf numFmtId="164" fontId="16" fillId="0" borderId="1" xfId="0" applyNumberFormat="1" applyFont="1" applyFill="1" applyBorder="1" applyAlignment="1">
      <alignment/>
    </xf>
    <xf numFmtId="20" fontId="1" fillId="2" borderId="7" xfId="0" applyNumberFormat="1" applyFont="1" applyFill="1" applyBorder="1" applyAlignment="1">
      <alignment horizontal="center" wrapText="1"/>
    </xf>
    <xf numFmtId="164" fontId="1" fillId="0" borderId="6" xfId="0" applyNumberFormat="1" applyFont="1" applyBorder="1" applyAlignment="1">
      <alignment/>
    </xf>
    <xf numFmtId="164" fontId="16" fillId="0" borderId="7" xfId="0" applyNumberFormat="1" applyFont="1" applyBorder="1" applyAlignment="1">
      <alignment/>
    </xf>
    <xf numFmtId="164" fontId="16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right"/>
    </xf>
    <xf numFmtId="4" fontId="2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165" fontId="1" fillId="0" borderId="24" xfId="0" applyNumberFormat="1" applyFont="1" applyFill="1" applyBorder="1" applyAlignment="1">
      <alignment horizontal="center" vertical="center"/>
    </xf>
    <xf numFmtId="180" fontId="1" fillId="0" borderId="24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164" fontId="8" fillId="4" borderId="7" xfId="0" applyNumberFormat="1" applyFont="1" applyFill="1" applyBorder="1" applyAlignment="1">
      <alignment vertical="center"/>
    </xf>
    <xf numFmtId="164" fontId="28" fillId="0" borderId="26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167" fontId="8" fillId="4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0" fillId="0" borderId="0" xfId="0" applyFont="1" applyFill="1" applyAlignment="1">
      <alignment/>
    </xf>
    <xf numFmtId="186" fontId="1" fillId="0" borderId="1" xfId="0" applyNumberFormat="1" applyFont="1" applyBorder="1" applyAlignment="1">
      <alignment vertical="center"/>
    </xf>
    <xf numFmtId="167" fontId="8" fillId="4" borderId="7" xfId="0" applyNumberFormat="1" applyFont="1" applyFill="1" applyBorder="1" applyAlignment="1">
      <alignment vertical="center"/>
    </xf>
    <xf numFmtId="4" fontId="10" fillId="0" borderId="0" xfId="0" applyNumberFormat="1" applyFont="1" applyAlignment="1">
      <alignment vertical="center"/>
    </xf>
    <xf numFmtId="169" fontId="2" fillId="0" borderId="1" xfId="0" applyNumberFormat="1" applyFont="1" applyBorder="1" applyAlignment="1">
      <alignment vertical="center"/>
    </xf>
    <xf numFmtId="0" fontId="25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vertical="center" wrapText="1"/>
    </xf>
    <xf numFmtId="167" fontId="2" fillId="4" borderId="2" xfId="0" applyNumberFormat="1" applyFont="1" applyFill="1" applyBorder="1" applyAlignment="1">
      <alignment vertical="center" wrapText="1"/>
    </xf>
    <xf numFmtId="180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wrapText="1"/>
    </xf>
    <xf numFmtId="180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167" fontId="8" fillId="0" borderId="4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167" fontId="8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vertical="center" wrapText="1"/>
    </xf>
    <xf numFmtId="167" fontId="2" fillId="9" borderId="1" xfId="0" applyNumberFormat="1" applyFont="1" applyFill="1" applyBorder="1" applyAlignment="1">
      <alignment vertical="center" wrapText="1"/>
    </xf>
    <xf numFmtId="164" fontId="1" fillId="1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vertical="center" wrapText="1"/>
    </xf>
    <xf numFmtId="4" fontId="0" fillId="0" borderId="0" xfId="0" applyNumberFormat="1" applyAlignment="1">
      <alignment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167" fontId="8" fillId="0" borderId="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33" fillId="11" borderId="15" xfId="0" applyFont="1" applyFill="1" applyBorder="1" applyAlignment="1">
      <alignment horizontal="center" wrapText="1"/>
    </xf>
    <xf numFmtId="0" fontId="33" fillId="11" borderId="2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horizontal="center"/>
    </xf>
    <xf numFmtId="165" fontId="5" fillId="10" borderId="1" xfId="0" applyNumberFormat="1" applyFont="1" applyFill="1" applyBorder="1" applyAlignment="1">
      <alignment horizontal="center"/>
    </xf>
    <xf numFmtId="0" fontId="6" fillId="0" borderId="2" xfId="0" applyFont="1" applyBorder="1" applyAlignment="1">
      <alignment wrapText="1"/>
    </xf>
    <xf numFmtId="4" fontId="6" fillId="0" borderId="2" xfId="0" applyNumberFormat="1" applyFont="1" applyBorder="1" applyAlignment="1">
      <alignment/>
    </xf>
    <xf numFmtId="186" fontId="6" fillId="0" borderId="6" xfId="0" applyNumberFormat="1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/>
    </xf>
    <xf numFmtId="186" fontId="6" fillId="0" borderId="1" xfId="0" applyNumberFormat="1" applyFont="1" applyBorder="1" applyAlignment="1">
      <alignment horizontal="center"/>
    </xf>
    <xf numFmtId="0" fontId="5" fillId="0" borderId="2" xfId="0" applyFont="1" applyFill="1" applyBorder="1" applyAlignment="1" quotePrefix="1">
      <alignment vertical="center" wrapText="1"/>
    </xf>
    <xf numFmtId="0" fontId="6" fillId="0" borderId="2" xfId="0" applyFont="1" applyFill="1" applyBorder="1" applyAlignment="1">
      <alignment vertical="center" wrapText="1"/>
    </xf>
    <xf numFmtId="186" fontId="6" fillId="0" borderId="1" xfId="0" applyNumberFormat="1" applyFont="1" applyBorder="1" applyAlignment="1">
      <alignment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vertical="center" wrapText="1"/>
    </xf>
    <xf numFmtId="4" fontId="6" fillId="0" borderId="1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vertical="center"/>
    </xf>
    <xf numFmtId="186" fontId="6" fillId="0" borderId="1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4" fontId="6" fillId="0" borderId="7" xfId="0" applyNumberFormat="1" applyFont="1" applyFill="1" applyBorder="1" applyAlignment="1">
      <alignment vertical="center"/>
    </xf>
    <xf numFmtId="186" fontId="6" fillId="0" borderId="7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vertical="center" wrapText="1"/>
    </xf>
    <xf numFmtId="4" fontId="6" fillId="0" borderId="6" xfId="0" applyNumberFormat="1" applyFont="1" applyFill="1" applyBorder="1" applyAlignment="1">
      <alignment vertical="center"/>
    </xf>
    <xf numFmtId="186" fontId="6" fillId="0" borderId="6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86" fontId="6" fillId="0" borderId="2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6" fillId="12" borderId="5" xfId="0" applyFont="1" applyFill="1" applyBorder="1" applyAlignment="1">
      <alignment horizontal="center" vertical="center"/>
    </xf>
    <xf numFmtId="0" fontId="6" fillId="12" borderId="5" xfId="0" applyFont="1" applyFill="1" applyBorder="1" applyAlignment="1">
      <alignment vertical="center"/>
    </xf>
    <xf numFmtId="4" fontId="6" fillId="12" borderId="1" xfId="0" applyNumberFormat="1" applyFont="1" applyFill="1" applyBorder="1" applyAlignment="1">
      <alignment vertical="center"/>
    </xf>
    <xf numFmtId="186" fontId="6" fillId="12" borderId="1" xfId="0" applyNumberFormat="1" applyFont="1" applyFill="1" applyBorder="1" applyAlignment="1">
      <alignment vertical="center"/>
    </xf>
    <xf numFmtId="4" fontId="6" fillId="0" borderId="0" xfId="0" applyNumberFormat="1" applyFont="1" applyAlignment="1">
      <alignment vertical="center"/>
    </xf>
    <xf numFmtId="186" fontId="6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center"/>
    </xf>
    <xf numFmtId="167" fontId="6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4700B8"/>
      <rgbColor rgb="00008080"/>
      <rgbColor rgb="00C0C0C0"/>
      <rgbColor rgb="00808080"/>
      <rgbColor rgb="009999FF"/>
      <rgbColor rgb="00993366"/>
      <rgbColor rgb="00FFFFCC"/>
      <rgbColor rgb="00CCFFFF"/>
      <rgbColor rgb="005E11A6"/>
      <rgbColor rgb="00FF8080"/>
      <rgbColor rgb="000066CC"/>
      <rgbColor rgb="00CCCC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6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2"/>
  <sheetViews>
    <sheetView workbookViewId="0" topLeftCell="A168">
      <selection activeCell="D174" sqref="D174"/>
    </sheetView>
  </sheetViews>
  <sheetFormatPr defaultColWidth="9.140625" defaultRowHeight="12.75"/>
  <cols>
    <col min="1" max="1" width="4.8515625" style="6" customWidth="1"/>
    <col min="2" max="2" width="7.8515625" style="6" customWidth="1"/>
    <col min="3" max="3" width="7.28125" style="6" customWidth="1"/>
    <col min="4" max="4" width="46.00390625" style="6" customWidth="1"/>
    <col min="5" max="5" width="18.8515625" style="6" customWidth="1"/>
    <col min="6" max="6" width="18.421875" style="6" customWidth="1"/>
    <col min="7" max="7" width="17.421875" style="6" customWidth="1"/>
    <col min="8" max="8" width="8.8515625" style="330" customWidth="1"/>
    <col min="9" max="16384" width="9.00390625" style="6" customWidth="1"/>
  </cols>
  <sheetData>
    <row r="1" spans="1:8" ht="14.25" customHeight="1">
      <c r="A1" s="8" t="s">
        <v>417</v>
      </c>
      <c r="B1" s="9"/>
      <c r="G1" s="304"/>
      <c r="H1" s="6"/>
    </row>
    <row r="2" spans="7:8" ht="14.25" customHeight="1">
      <c r="G2" s="305" t="s">
        <v>0</v>
      </c>
      <c r="H2" s="6"/>
    </row>
    <row r="3" spans="7:8" ht="14.25" customHeight="1">
      <c r="G3" s="304"/>
      <c r="H3" s="6"/>
    </row>
    <row r="4" spans="1:8" s="59" customFormat="1" ht="51.75" customHeight="1">
      <c r="A4" s="306" t="s">
        <v>1</v>
      </c>
      <c r="B4" s="306" t="s">
        <v>169</v>
      </c>
      <c r="C4" s="55" t="s">
        <v>2</v>
      </c>
      <c r="D4" s="55" t="s">
        <v>3</v>
      </c>
      <c r="E4" s="56" t="s">
        <v>418</v>
      </c>
      <c r="F4" s="56" t="s">
        <v>4</v>
      </c>
      <c r="G4" s="55" t="s">
        <v>5</v>
      </c>
      <c r="H4" s="307" t="s">
        <v>6</v>
      </c>
    </row>
    <row r="5" spans="1:8" s="26" customFormat="1" ht="10.5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308">
        <v>6</v>
      </c>
      <c r="G5" s="25">
        <v>7</v>
      </c>
      <c r="H5" s="309">
        <v>8</v>
      </c>
    </row>
    <row r="6" spans="1:8" s="9" customFormat="1" ht="33.75" customHeight="1">
      <c r="A6" s="62" t="s">
        <v>7</v>
      </c>
      <c r="B6" s="62"/>
      <c r="C6" s="62"/>
      <c r="D6" s="310" t="s">
        <v>8</v>
      </c>
      <c r="E6" s="64">
        <f aca="true" t="shared" si="0" ref="E6:G7">SUM(E7)</f>
        <v>0</v>
      </c>
      <c r="F6" s="64">
        <f t="shared" si="0"/>
        <v>16772.81</v>
      </c>
      <c r="G6" s="64">
        <f t="shared" si="0"/>
        <v>16772.81</v>
      </c>
      <c r="H6" s="311">
        <f aca="true" t="shared" si="1" ref="H6:H11">G6/F6*100</f>
        <v>100</v>
      </c>
    </row>
    <row r="7" spans="1:8" ht="29.25" customHeight="1">
      <c r="A7" s="34"/>
      <c r="B7" s="34" t="s">
        <v>9</v>
      </c>
      <c r="C7" s="34"/>
      <c r="D7" s="312" t="s">
        <v>10</v>
      </c>
      <c r="E7" s="32">
        <f t="shared" si="0"/>
        <v>0</v>
      </c>
      <c r="F7" s="32">
        <f t="shared" si="0"/>
        <v>16772.81</v>
      </c>
      <c r="G7" s="32">
        <f t="shared" si="0"/>
        <v>16772.81</v>
      </c>
      <c r="H7" s="33">
        <f t="shared" si="1"/>
        <v>100</v>
      </c>
    </row>
    <row r="8" spans="1:8" s="40" customFormat="1" ht="66" customHeight="1">
      <c r="A8" s="36"/>
      <c r="B8" s="36"/>
      <c r="C8" s="36">
        <v>2010</v>
      </c>
      <c r="D8" s="313" t="s">
        <v>11</v>
      </c>
      <c r="E8" s="38">
        <v>0</v>
      </c>
      <c r="F8" s="38">
        <v>16772.81</v>
      </c>
      <c r="G8" s="38">
        <v>16772.81</v>
      </c>
      <c r="H8" s="33">
        <f t="shared" si="1"/>
        <v>100</v>
      </c>
    </row>
    <row r="9" spans="1:256" s="9" customFormat="1" ht="33" customHeight="1">
      <c r="A9" s="62">
        <v>600</v>
      </c>
      <c r="B9" s="62"/>
      <c r="C9" s="62"/>
      <c r="D9" s="161" t="s">
        <v>12</v>
      </c>
      <c r="E9" s="64">
        <f>SUM(E10,E15,E19)</f>
        <v>5652400</v>
      </c>
      <c r="F9" s="64">
        <f>SUM(F10,F15,F19)</f>
        <v>9171121</v>
      </c>
      <c r="G9" s="64">
        <f>SUM(G10,G15,G19)</f>
        <v>8889684.379999999</v>
      </c>
      <c r="H9" s="311">
        <f t="shared" si="1"/>
        <v>96.93127350516909</v>
      </c>
      <c r="IV9" s="6"/>
    </row>
    <row r="10" spans="1:8" ht="33" customHeight="1">
      <c r="A10" s="34"/>
      <c r="B10" s="34">
        <v>60004</v>
      </c>
      <c r="C10" s="34"/>
      <c r="D10" s="31" t="s">
        <v>13</v>
      </c>
      <c r="E10" s="32">
        <f>SUM(E11:E14)</f>
        <v>5652400</v>
      </c>
      <c r="F10" s="32">
        <f>SUM(F11:F14)</f>
        <v>5652400</v>
      </c>
      <c r="G10" s="32">
        <f>SUM(G11:G14)</f>
        <v>5000808.18</v>
      </c>
      <c r="H10" s="33">
        <f t="shared" si="1"/>
        <v>88.47229813884367</v>
      </c>
    </row>
    <row r="11" spans="1:8" ht="33" customHeight="1">
      <c r="A11" s="34"/>
      <c r="B11" s="34"/>
      <c r="C11" s="34" t="s">
        <v>14</v>
      </c>
      <c r="D11" s="31" t="s">
        <v>15</v>
      </c>
      <c r="E11" s="32">
        <v>4300000</v>
      </c>
      <c r="F11" s="32">
        <v>4300000</v>
      </c>
      <c r="G11" s="32">
        <v>3140793.58</v>
      </c>
      <c r="H11" s="33">
        <f t="shared" si="1"/>
        <v>73.0417111627907</v>
      </c>
    </row>
    <row r="12" spans="1:8" ht="33" customHeight="1">
      <c r="A12" s="34"/>
      <c r="B12" s="34"/>
      <c r="C12" s="34" t="s">
        <v>16</v>
      </c>
      <c r="D12" s="31" t="s">
        <v>17</v>
      </c>
      <c r="E12" s="32">
        <v>0</v>
      </c>
      <c r="F12" s="32">
        <v>0</v>
      </c>
      <c r="G12" s="32">
        <v>69447.29</v>
      </c>
      <c r="H12" s="35" t="s">
        <v>18</v>
      </c>
    </row>
    <row r="13" spans="1:8" ht="33" customHeight="1">
      <c r="A13" s="34"/>
      <c r="B13" s="34"/>
      <c r="C13" s="315" t="s">
        <v>45</v>
      </c>
      <c r="D13" s="31" t="s">
        <v>46</v>
      </c>
      <c r="E13" s="32">
        <v>0</v>
      </c>
      <c r="F13" s="32">
        <v>0</v>
      </c>
      <c r="G13" s="32">
        <v>419820.26</v>
      </c>
      <c r="H13" s="35" t="s">
        <v>18</v>
      </c>
    </row>
    <row r="14" spans="1:256" s="40" customFormat="1" ht="67.5" customHeight="1">
      <c r="A14" s="36"/>
      <c r="B14" s="36"/>
      <c r="C14" s="36">
        <v>2310</v>
      </c>
      <c r="D14" s="37" t="s">
        <v>19</v>
      </c>
      <c r="E14" s="38">
        <v>1352400</v>
      </c>
      <c r="F14" s="38">
        <v>1352400</v>
      </c>
      <c r="G14" s="38">
        <v>1370747.05</v>
      </c>
      <c r="H14" s="39">
        <f>G14/F14*100</f>
        <v>101.3566289559302</v>
      </c>
      <c r="IU14" s="6"/>
      <c r="IV14" s="6"/>
    </row>
    <row r="15" spans="1:256" s="40" customFormat="1" ht="29.25" customHeight="1">
      <c r="A15" s="36"/>
      <c r="B15" s="36">
        <v>60013</v>
      </c>
      <c r="C15" s="36"/>
      <c r="D15" s="37" t="s">
        <v>174</v>
      </c>
      <c r="E15" s="38">
        <f>SUM(E16:E18)</f>
        <v>0</v>
      </c>
      <c r="F15" s="38">
        <f>SUM(F16:F18)</f>
        <v>331093</v>
      </c>
      <c r="G15" s="38">
        <f>SUM(G16:G18)</f>
        <v>372661.14</v>
      </c>
      <c r="H15" s="39">
        <f>G15/F15*100</f>
        <v>112.55482296514876</v>
      </c>
      <c r="IU15" s="6"/>
      <c r="IV15" s="6"/>
    </row>
    <row r="16" spans="1:256" s="40" customFormat="1" ht="63.75" customHeight="1">
      <c r="A16" s="36"/>
      <c r="B16" s="36"/>
      <c r="C16" s="36">
        <v>2330</v>
      </c>
      <c r="D16" s="37" t="s">
        <v>343</v>
      </c>
      <c r="E16" s="38">
        <v>0</v>
      </c>
      <c r="F16" s="38">
        <v>121742</v>
      </c>
      <c r="G16" s="38">
        <v>112985.75</v>
      </c>
      <c r="H16" s="39">
        <f>G16/F16*100</f>
        <v>92.80753560808924</v>
      </c>
      <c r="IU16" s="6"/>
      <c r="IV16" s="6"/>
    </row>
    <row r="17" spans="1:256" s="40" customFormat="1" ht="59.25" customHeight="1">
      <c r="A17" s="36"/>
      <c r="B17" s="36"/>
      <c r="C17" s="36">
        <v>6300</v>
      </c>
      <c r="D17" s="37" t="s">
        <v>419</v>
      </c>
      <c r="E17" s="38">
        <v>0</v>
      </c>
      <c r="F17" s="38">
        <v>0</v>
      </c>
      <c r="G17" s="38">
        <v>50324.61</v>
      </c>
      <c r="H17" s="316" t="s">
        <v>18</v>
      </c>
      <c r="IU17" s="6"/>
      <c r="IV17" s="6"/>
    </row>
    <row r="18" spans="1:256" s="40" customFormat="1" ht="72" customHeight="1">
      <c r="A18" s="36"/>
      <c r="B18" s="36"/>
      <c r="C18" s="36">
        <v>6630</v>
      </c>
      <c r="D18" s="37" t="s">
        <v>420</v>
      </c>
      <c r="E18" s="38">
        <v>0</v>
      </c>
      <c r="F18" s="38">
        <v>209351</v>
      </c>
      <c r="G18" s="38">
        <v>209350.78</v>
      </c>
      <c r="H18" s="39">
        <f>G18/F18*100</f>
        <v>99.99989491332738</v>
      </c>
      <c r="IU18" s="6"/>
      <c r="IV18" s="6"/>
    </row>
    <row r="19" spans="1:8" ht="36.75" customHeight="1">
      <c r="A19" s="34"/>
      <c r="B19" s="34">
        <v>60016</v>
      </c>
      <c r="C19" s="34"/>
      <c r="D19" s="37" t="s">
        <v>20</v>
      </c>
      <c r="E19" s="32">
        <f>SUM(E20:E22)</f>
        <v>0</v>
      </c>
      <c r="F19" s="32">
        <f>SUM(F20:F22)</f>
        <v>3187628</v>
      </c>
      <c r="G19" s="32">
        <f>SUM(G20:G22)</f>
        <v>3516215.06</v>
      </c>
      <c r="H19" s="316" t="s">
        <v>18</v>
      </c>
    </row>
    <row r="20" spans="1:8" ht="35.25" customHeight="1">
      <c r="A20" s="34"/>
      <c r="B20" s="34"/>
      <c r="C20" s="315" t="s">
        <v>16</v>
      </c>
      <c r="D20" s="37" t="s">
        <v>17</v>
      </c>
      <c r="E20" s="32">
        <v>0</v>
      </c>
      <c r="F20" s="32">
        <v>0</v>
      </c>
      <c r="G20" s="32">
        <v>471.52</v>
      </c>
      <c r="H20" s="316" t="s">
        <v>18</v>
      </c>
    </row>
    <row r="21" spans="1:8" ht="45.75" customHeight="1">
      <c r="A21" s="34"/>
      <c r="B21" s="34"/>
      <c r="C21" s="315">
        <v>2440</v>
      </c>
      <c r="D21" s="37" t="s">
        <v>396</v>
      </c>
      <c r="E21" s="32">
        <v>0</v>
      </c>
      <c r="F21" s="32">
        <v>80000</v>
      </c>
      <c r="G21" s="32">
        <v>80000</v>
      </c>
      <c r="H21" s="39">
        <f>G21/F21*100</f>
        <v>100</v>
      </c>
    </row>
    <row r="22" spans="1:8" ht="77.25" customHeight="1">
      <c r="A22" s="34"/>
      <c r="B22" s="34"/>
      <c r="C22" s="315">
        <v>6207</v>
      </c>
      <c r="D22" s="37" t="s">
        <v>421</v>
      </c>
      <c r="E22" s="32">
        <v>0</v>
      </c>
      <c r="F22" s="32">
        <v>3107628</v>
      </c>
      <c r="G22" s="32">
        <v>3435743.54</v>
      </c>
      <c r="H22" s="39">
        <f>G22/F22*100</f>
        <v>110.55839180236502</v>
      </c>
    </row>
    <row r="23" spans="1:256" s="9" customFormat="1" ht="39" customHeight="1">
      <c r="A23" s="62">
        <v>630</v>
      </c>
      <c r="B23" s="62"/>
      <c r="C23" s="62"/>
      <c r="D23" s="161" t="s">
        <v>21</v>
      </c>
      <c r="E23" s="64">
        <f>SUM(E24)</f>
        <v>890000</v>
      </c>
      <c r="F23" s="64">
        <f>SUM(F24)</f>
        <v>775156</v>
      </c>
      <c r="G23" s="64">
        <f>SUM(G24)</f>
        <v>501855.94</v>
      </c>
      <c r="H23" s="314">
        <f aca="true" t="shared" si="2" ref="H23:H64">G23/F23*100</f>
        <v>64.74257310786474</v>
      </c>
      <c r="IV23" s="6"/>
    </row>
    <row r="24" spans="1:8" ht="37.5" customHeight="1">
      <c r="A24" s="34"/>
      <c r="B24" s="34">
        <v>63095</v>
      </c>
      <c r="C24" s="34"/>
      <c r="D24" s="31" t="s">
        <v>10</v>
      </c>
      <c r="E24" s="32">
        <f>SUM(E25:E25)</f>
        <v>890000</v>
      </c>
      <c r="F24" s="32">
        <f>SUM(F25:F25)</f>
        <v>775156</v>
      </c>
      <c r="G24" s="32">
        <f>SUM(G25:G25)</f>
        <v>501855.94</v>
      </c>
      <c r="H24" s="39">
        <f t="shared" si="2"/>
        <v>64.74257310786474</v>
      </c>
    </row>
    <row r="25" spans="1:8" ht="60.75" customHeight="1">
      <c r="A25" s="34"/>
      <c r="B25" s="34"/>
      <c r="C25" s="34">
        <v>2708</v>
      </c>
      <c r="D25" s="37" t="s">
        <v>47</v>
      </c>
      <c r="E25" s="32">
        <v>890000</v>
      </c>
      <c r="F25" s="32">
        <v>775156</v>
      </c>
      <c r="G25" s="32">
        <v>501855.94</v>
      </c>
      <c r="H25" s="39">
        <f t="shared" si="2"/>
        <v>64.74257310786474</v>
      </c>
    </row>
    <row r="26" spans="1:256" s="9" customFormat="1" ht="29.25" customHeight="1">
      <c r="A26" s="62">
        <v>700</v>
      </c>
      <c r="B26" s="62"/>
      <c r="C26" s="62"/>
      <c r="D26" s="161" t="s">
        <v>22</v>
      </c>
      <c r="E26" s="64">
        <f>SUM(E27,E29,E36)</f>
        <v>22981000</v>
      </c>
      <c r="F26" s="64">
        <f>SUM(F27,F29,F36)</f>
        <v>14756474</v>
      </c>
      <c r="G26" s="64">
        <f>SUM(G27,G29,G36)</f>
        <v>11967909.54</v>
      </c>
      <c r="H26" s="311">
        <f t="shared" si="2"/>
        <v>81.10277251869246</v>
      </c>
      <c r="IV26" s="6"/>
    </row>
    <row r="27" spans="1:8" ht="29.25" customHeight="1">
      <c r="A27" s="34"/>
      <c r="B27" s="34">
        <v>70001</v>
      </c>
      <c r="C27" s="34"/>
      <c r="D27" s="31" t="s">
        <v>23</v>
      </c>
      <c r="E27" s="32">
        <f>SUM(E28)</f>
        <v>400000</v>
      </c>
      <c r="F27" s="32">
        <f>SUM(F28)</f>
        <v>200000</v>
      </c>
      <c r="G27" s="32">
        <f>SUM(G28)</f>
        <v>218551.65</v>
      </c>
      <c r="H27" s="33">
        <f t="shared" si="2"/>
        <v>109.275825</v>
      </c>
    </row>
    <row r="28" spans="1:8" s="40" customFormat="1" ht="37.5" customHeight="1">
      <c r="A28" s="36"/>
      <c r="B28" s="36"/>
      <c r="C28" s="36">
        <v>2370</v>
      </c>
      <c r="D28" s="37" t="s">
        <v>24</v>
      </c>
      <c r="E28" s="38">
        <v>400000</v>
      </c>
      <c r="F28" s="38">
        <v>200000</v>
      </c>
      <c r="G28" s="38">
        <v>218551.65</v>
      </c>
      <c r="H28" s="33">
        <f t="shared" si="2"/>
        <v>109.275825</v>
      </c>
    </row>
    <row r="29" spans="1:8" ht="36" customHeight="1">
      <c r="A29" s="34"/>
      <c r="B29" s="34">
        <v>70005</v>
      </c>
      <c r="C29" s="34"/>
      <c r="D29" s="37" t="s">
        <v>25</v>
      </c>
      <c r="E29" s="32">
        <f>SUM(E30:E35)</f>
        <v>22581000</v>
      </c>
      <c r="F29" s="32">
        <f>SUM(F30:F35)</f>
        <v>13369308</v>
      </c>
      <c r="G29" s="32">
        <f>SUM(G30:G35)</f>
        <v>10562191.889999999</v>
      </c>
      <c r="H29" s="33">
        <f t="shared" si="2"/>
        <v>79.00328042408776</v>
      </c>
    </row>
    <row r="30" spans="1:8" ht="37.5" customHeight="1">
      <c r="A30" s="34"/>
      <c r="B30" s="34"/>
      <c r="C30" s="34" t="s">
        <v>26</v>
      </c>
      <c r="D30" s="313" t="s">
        <v>27</v>
      </c>
      <c r="E30" s="32">
        <v>620000</v>
      </c>
      <c r="F30" s="32">
        <v>620000</v>
      </c>
      <c r="G30" s="32">
        <v>765013.13</v>
      </c>
      <c r="H30" s="33">
        <f t="shared" si="2"/>
        <v>123.38921451612903</v>
      </c>
    </row>
    <row r="31" spans="1:8" ht="31.5" customHeight="1">
      <c r="A31" s="34"/>
      <c r="B31" s="34"/>
      <c r="C31" s="34" t="s">
        <v>28</v>
      </c>
      <c r="D31" s="31" t="s">
        <v>29</v>
      </c>
      <c r="E31" s="32">
        <v>30000</v>
      </c>
      <c r="F31" s="32">
        <v>30000</v>
      </c>
      <c r="G31" s="32">
        <v>81899.73</v>
      </c>
      <c r="H31" s="33">
        <f t="shared" si="2"/>
        <v>272.9991</v>
      </c>
    </row>
    <row r="32" spans="1:8" ht="81.75" customHeight="1">
      <c r="A32" s="34"/>
      <c r="B32" s="34"/>
      <c r="C32" s="34" t="s">
        <v>30</v>
      </c>
      <c r="D32" s="37" t="s">
        <v>31</v>
      </c>
      <c r="E32" s="32">
        <v>322000</v>
      </c>
      <c r="F32" s="32">
        <v>322000</v>
      </c>
      <c r="G32" s="32">
        <v>423548.6</v>
      </c>
      <c r="H32" s="33">
        <f t="shared" si="2"/>
        <v>131.53683229813663</v>
      </c>
    </row>
    <row r="33" spans="1:8" ht="54.75" customHeight="1">
      <c r="A33" s="34"/>
      <c r="B33" s="34"/>
      <c r="C33" s="34" t="s">
        <v>32</v>
      </c>
      <c r="D33" s="37" t="s">
        <v>33</v>
      </c>
      <c r="E33" s="32">
        <v>45000</v>
      </c>
      <c r="F33" s="32">
        <v>45000</v>
      </c>
      <c r="G33" s="32">
        <v>68132.28</v>
      </c>
      <c r="H33" s="33">
        <f t="shared" si="2"/>
        <v>151.40506666666667</v>
      </c>
    </row>
    <row r="34" spans="1:8" ht="42.75" customHeight="1">
      <c r="A34" s="34"/>
      <c r="B34" s="34"/>
      <c r="C34" s="34" t="s">
        <v>34</v>
      </c>
      <c r="D34" s="37" t="s">
        <v>35</v>
      </c>
      <c r="E34" s="32">
        <v>21550000</v>
      </c>
      <c r="F34" s="32">
        <v>12338308</v>
      </c>
      <c r="G34" s="32">
        <v>9023074.12</v>
      </c>
      <c r="H34" s="33">
        <f t="shared" si="2"/>
        <v>73.1305631209725</v>
      </c>
    </row>
    <row r="35" spans="1:8" ht="27" customHeight="1">
      <c r="A35" s="34"/>
      <c r="B35" s="34"/>
      <c r="C35" s="34" t="s">
        <v>16</v>
      </c>
      <c r="D35" s="31" t="s">
        <v>17</v>
      </c>
      <c r="E35" s="32">
        <v>14000</v>
      </c>
      <c r="F35" s="32">
        <v>14000</v>
      </c>
      <c r="G35" s="32">
        <v>200524.03</v>
      </c>
      <c r="H35" s="33">
        <f t="shared" si="2"/>
        <v>1432.3145</v>
      </c>
    </row>
    <row r="36" spans="1:8" ht="36" customHeight="1">
      <c r="A36" s="34"/>
      <c r="B36" s="34">
        <v>70095</v>
      </c>
      <c r="C36" s="34"/>
      <c r="D36" s="31" t="s">
        <v>10</v>
      </c>
      <c r="E36" s="32">
        <f>SUM(E37)</f>
        <v>0</v>
      </c>
      <c r="F36" s="32">
        <f>SUM(F37)</f>
        <v>1187166</v>
      </c>
      <c r="G36" s="32">
        <f>SUM(G37)</f>
        <v>1187166</v>
      </c>
      <c r="H36" s="33">
        <f t="shared" si="2"/>
        <v>100</v>
      </c>
    </row>
    <row r="37" spans="1:8" ht="60" customHeight="1">
      <c r="A37" s="34"/>
      <c r="B37" s="34"/>
      <c r="C37" s="34">
        <v>6290</v>
      </c>
      <c r="D37" s="37" t="s">
        <v>422</v>
      </c>
      <c r="E37" s="32">
        <v>0</v>
      </c>
      <c r="F37" s="32">
        <v>1187166</v>
      </c>
      <c r="G37" s="32">
        <v>1187166</v>
      </c>
      <c r="H37" s="33">
        <f t="shared" si="2"/>
        <v>100</v>
      </c>
    </row>
    <row r="38" spans="1:256" s="9" customFormat="1" ht="57" customHeight="1">
      <c r="A38" s="62">
        <v>710</v>
      </c>
      <c r="B38" s="62"/>
      <c r="C38" s="62"/>
      <c r="D38" s="161" t="s">
        <v>36</v>
      </c>
      <c r="E38" s="64">
        <f>SUM(E39,E43)</f>
        <v>452700</v>
      </c>
      <c r="F38" s="64">
        <f>SUM(F39,F43)</f>
        <v>714349</v>
      </c>
      <c r="G38" s="64">
        <f>SUM(G39,G43)</f>
        <v>628650.59</v>
      </c>
      <c r="H38" s="311">
        <f t="shared" si="2"/>
        <v>88.0032855089039</v>
      </c>
      <c r="IV38" s="6"/>
    </row>
    <row r="39" spans="1:8" ht="30" customHeight="1">
      <c r="A39" s="34"/>
      <c r="B39" s="34">
        <v>71035</v>
      </c>
      <c r="C39" s="34"/>
      <c r="D39" s="31" t="s">
        <v>37</v>
      </c>
      <c r="E39" s="32">
        <f>SUM(E40:E42)</f>
        <v>452700</v>
      </c>
      <c r="F39" s="32">
        <f>SUM(F40:F42)</f>
        <v>466700</v>
      </c>
      <c r="G39" s="32">
        <f>SUM(G40:G42)</f>
        <v>380876.08</v>
      </c>
      <c r="H39" s="33">
        <f t="shared" si="2"/>
        <v>81.61047353760445</v>
      </c>
    </row>
    <row r="40" spans="1:8" ht="30" customHeight="1">
      <c r="A40" s="34"/>
      <c r="B40" s="34"/>
      <c r="C40" s="34" t="s">
        <v>14</v>
      </c>
      <c r="D40" s="31" t="s">
        <v>38</v>
      </c>
      <c r="E40" s="32">
        <v>440000</v>
      </c>
      <c r="F40" s="32">
        <v>440000</v>
      </c>
      <c r="G40" s="32">
        <v>354148.56</v>
      </c>
      <c r="H40" s="33">
        <f t="shared" si="2"/>
        <v>80.4883090909091</v>
      </c>
    </row>
    <row r="41" spans="1:8" ht="30" customHeight="1">
      <c r="A41" s="34"/>
      <c r="B41" s="34"/>
      <c r="C41" s="315" t="s">
        <v>16</v>
      </c>
      <c r="D41" s="31" t="s">
        <v>88</v>
      </c>
      <c r="E41" s="32">
        <v>0</v>
      </c>
      <c r="F41" s="32">
        <v>0</v>
      </c>
      <c r="G41" s="32">
        <v>27.52</v>
      </c>
      <c r="H41" s="35" t="s">
        <v>18</v>
      </c>
    </row>
    <row r="42" spans="1:8" ht="69.75" customHeight="1">
      <c r="A42" s="34"/>
      <c r="B42" s="34"/>
      <c r="C42" s="34">
        <v>2020</v>
      </c>
      <c r="D42" s="37" t="s">
        <v>39</v>
      </c>
      <c r="E42" s="32">
        <v>12700</v>
      </c>
      <c r="F42" s="32">
        <v>26700</v>
      </c>
      <c r="G42" s="32">
        <v>26700</v>
      </c>
      <c r="H42" s="33">
        <f t="shared" si="2"/>
        <v>100</v>
      </c>
    </row>
    <row r="43" spans="1:8" ht="33" customHeight="1">
      <c r="A43" s="34"/>
      <c r="B43" s="34">
        <v>71095</v>
      </c>
      <c r="C43" s="34"/>
      <c r="D43" s="37" t="s">
        <v>10</v>
      </c>
      <c r="E43" s="32">
        <f>SUM(E44:E45)</f>
        <v>0</v>
      </c>
      <c r="F43" s="32">
        <f>SUM(F44:F45)</f>
        <v>247649</v>
      </c>
      <c r="G43" s="32">
        <f>SUM(G44:G45)</f>
        <v>247774.50999999998</v>
      </c>
      <c r="H43" s="33">
        <f t="shared" si="2"/>
        <v>100.05068060036584</v>
      </c>
    </row>
    <row r="44" spans="1:8" ht="33" customHeight="1">
      <c r="A44" s="34"/>
      <c r="B44" s="34"/>
      <c r="C44" s="315" t="s">
        <v>16</v>
      </c>
      <c r="D44" s="37" t="s">
        <v>17</v>
      </c>
      <c r="E44" s="32">
        <v>0</v>
      </c>
      <c r="F44" s="32">
        <v>0</v>
      </c>
      <c r="G44" s="32">
        <v>125.52</v>
      </c>
      <c r="H44" s="35" t="s">
        <v>18</v>
      </c>
    </row>
    <row r="45" spans="1:8" ht="78.75" customHeight="1">
      <c r="A45" s="34"/>
      <c r="B45" s="34"/>
      <c r="C45" s="34">
        <v>6207</v>
      </c>
      <c r="D45" s="37" t="s">
        <v>421</v>
      </c>
      <c r="E45" s="32">
        <v>0</v>
      </c>
      <c r="F45" s="32">
        <v>247649</v>
      </c>
      <c r="G45" s="32">
        <v>247648.99</v>
      </c>
      <c r="H45" s="33">
        <f t="shared" si="2"/>
        <v>99.9999959620269</v>
      </c>
    </row>
    <row r="46" spans="1:256" s="9" customFormat="1" ht="31.5" customHeight="1">
      <c r="A46" s="62">
        <v>750</v>
      </c>
      <c r="B46" s="62"/>
      <c r="C46" s="62"/>
      <c r="D46" s="161" t="s">
        <v>40</v>
      </c>
      <c r="E46" s="64">
        <f>SUM(E47,E50,E59,E61)</f>
        <v>1790981</v>
      </c>
      <c r="F46" s="64">
        <f>SUM(F47,F50,F59,F61)</f>
        <v>1847497</v>
      </c>
      <c r="G46" s="64">
        <f>SUM(G47,G50,G59,G61)</f>
        <v>1021944.91</v>
      </c>
      <c r="H46" s="311">
        <f t="shared" si="2"/>
        <v>55.31510524780284</v>
      </c>
      <c r="IV46" s="6"/>
    </row>
    <row r="47" spans="1:8" ht="31.5" customHeight="1">
      <c r="A47" s="34"/>
      <c r="B47" s="34">
        <v>75011</v>
      </c>
      <c r="C47" s="34"/>
      <c r="D47" s="31" t="s">
        <v>41</v>
      </c>
      <c r="E47" s="32">
        <f>SUM(E48,E49)</f>
        <v>336101</v>
      </c>
      <c r="F47" s="32">
        <f>SUM(F48,F49)</f>
        <v>336101</v>
      </c>
      <c r="G47" s="32">
        <f>SUM(G48:G49)</f>
        <v>336077</v>
      </c>
      <c r="H47" s="33">
        <f t="shared" si="2"/>
        <v>99.99285928932076</v>
      </c>
    </row>
    <row r="48" spans="1:8" ht="67.5" customHeight="1">
      <c r="A48" s="34"/>
      <c r="B48" s="34"/>
      <c r="C48" s="34">
        <v>2010</v>
      </c>
      <c r="D48" s="37" t="s">
        <v>42</v>
      </c>
      <c r="E48" s="32">
        <v>335751</v>
      </c>
      <c r="F48" s="32">
        <v>335751</v>
      </c>
      <c r="G48" s="32">
        <v>335751</v>
      </c>
      <c r="H48" s="33">
        <f t="shared" si="2"/>
        <v>100</v>
      </c>
    </row>
    <row r="49" spans="1:8" ht="53.25" customHeight="1">
      <c r="A49" s="34"/>
      <c r="B49" s="34"/>
      <c r="C49" s="34">
        <v>2360</v>
      </c>
      <c r="D49" s="37" t="s">
        <v>43</v>
      </c>
      <c r="E49" s="32">
        <v>350</v>
      </c>
      <c r="F49" s="32">
        <v>350</v>
      </c>
      <c r="G49" s="32">
        <v>326</v>
      </c>
      <c r="H49" s="33">
        <f t="shared" si="2"/>
        <v>93.14285714285714</v>
      </c>
    </row>
    <row r="50" spans="1:8" ht="32.25" customHeight="1">
      <c r="A50" s="34"/>
      <c r="B50" s="34">
        <v>75023</v>
      </c>
      <c r="C50" s="34"/>
      <c r="D50" s="37" t="s">
        <v>44</v>
      </c>
      <c r="E50" s="32">
        <f>SUM(E51:E58)</f>
        <v>1348880</v>
      </c>
      <c r="F50" s="32">
        <f>SUM(F51:F58)</f>
        <v>1350059</v>
      </c>
      <c r="G50" s="32">
        <f>SUM(G51:G58)</f>
        <v>623975.1000000001</v>
      </c>
      <c r="H50" s="33">
        <f t="shared" si="2"/>
        <v>46.21835786436001</v>
      </c>
    </row>
    <row r="51" spans="1:8" ht="38.25" customHeight="1">
      <c r="A51" s="34"/>
      <c r="B51" s="34"/>
      <c r="C51" s="315" t="s">
        <v>394</v>
      </c>
      <c r="D51" s="37" t="s">
        <v>402</v>
      </c>
      <c r="E51" s="32">
        <v>0</v>
      </c>
      <c r="F51" s="32">
        <v>1179</v>
      </c>
      <c r="G51" s="32">
        <v>44059.99</v>
      </c>
      <c r="H51" s="494">
        <f t="shared" si="2"/>
        <v>3737.064461407973</v>
      </c>
    </row>
    <row r="52" spans="1:8" ht="32.25" customHeight="1">
      <c r="A52" s="34"/>
      <c r="B52" s="34"/>
      <c r="C52" s="34" t="s">
        <v>28</v>
      </c>
      <c r="D52" s="31" t="s">
        <v>29</v>
      </c>
      <c r="E52" s="32">
        <v>30000</v>
      </c>
      <c r="F52" s="32">
        <v>30000</v>
      </c>
      <c r="G52" s="32">
        <v>20822.09</v>
      </c>
      <c r="H52" s="33">
        <f t="shared" si="2"/>
        <v>69.40696666666668</v>
      </c>
    </row>
    <row r="53" spans="1:8" ht="32.25" customHeight="1">
      <c r="A53" s="34"/>
      <c r="B53" s="34"/>
      <c r="C53" s="34" t="s">
        <v>16</v>
      </c>
      <c r="D53" s="31" t="s">
        <v>17</v>
      </c>
      <c r="E53" s="32">
        <v>100000</v>
      </c>
      <c r="F53" s="32">
        <v>100000</v>
      </c>
      <c r="G53" s="32">
        <v>120149.54</v>
      </c>
      <c r="H53" s="33">
        <f t="shared" si="2"/>
        <v>120.14954</v>
      </c>
    </row>
    <row r="54" spans="1:8" ht="32.25" customHeight="1">
      <c r="A54" s="34"/>
      <c r="B54" s="34"/>
      <c r="C54" s="34" t="s">
        <v>45</v>
      </c>
      <c r="D54" s="31" t="s">
        <v>46</v>
      </c>
      <c r="E54" s="32">
        <v>88880</v>
      </c>
      <c r="F54" s="32">
        <v>88880</v>
      </c>
      <c r="G54" s="32">
        <v>251137.2</v>
      </c>
      <c r="H54" s="33">
        <f t="shared" si="2"/>
        <v>282.5576057605761</v>
      </c>
    </row>
    <row r="55" spans="1:8" ht="58.5" customHeight="1">
      <c r="A55" s="34"/>
      <c r="B55" s="34"/>
      <c r="C55" s="34">
        <v>2705</v>
      </c>
      <c r="D55" s="37" t="s">
        <v>47</v>
      </c>
      <c r="E55" s="32">
        <v>0</v>
      </c>
      <c r="F55" s="32">
        <v>197000</v>
      </c>
      <c r="G55" s="32">
        <v>154747.26</v>
      </c>
      <c r="H55" s="33">
        <f t="shared" si="2"/>
        <v>78.55190862944163</v>
      </c>
    </row>
    <row r="56" spans="1:8" ht="58.5" customHeight="1">
      <c r="A56" s="34"/>
      <c r="B56" s="34"/>
      <c r="C56" s="34">
        <v>6298</v>
      </c>
      <c r="D56" s="37" t="s">
        <v>422</v>
      </c>
      <c r="E56" s="32">
        <v>474000</v>
      </c>
      <c r="F56" s="32">
        <v>474000</v>
      </c>
      <c r="G56" s="32">
        <v>13981.42</v>
      </c>
      <c r="H56" s="33">
        <f t="shared" si="2"/>
        <v>2.949666666666667</v>
      </c>
    </row>
    <row r="57" spans="1:8" ht="69" customHeight="1">
      <c r="A57" s="34"/>
      <c r="B57" s="34"/>
      <c r="C57" s="34">
        <v>6620</v>
      </c>
      <c r="D57" s="37" t="s">
        <v>423</v>
      </c>
      <c r="E57" s="32">
        <v>459000</v>
      </c>
      <c r="F57" s="32">
        <v>459000</v>
      </c>
      <c r="G57" s="32">
        <v>19077.6</v>
      </c>
      <c r="H57" s="33">
        <f t="shared" si="2"/>
        <v>4.156339869281045</v>
      </c>
    </row>
    <row r="58" spans="1:8" ht="81.75" customHeight="1">
      <c r="A58" s="34"/>
      <c r="B58" s="34"/>
      <c r="C58" s="34">
        <v>8545</v>
      </c>
      <c r="D58" s="37" t="s">
        <v>395</v>
      </c>
      <c r="E58" s="32">
        <v>197000</v>
      </c>
      <c r="F58" s="32">
        <v>0</v>
      </c>
      <c r="G58" s="32">
        <v>0</v>
      </c>
      <c r="H58" s="35" t="s">
        <v>18</v>
      </c>
    </row>
    <row r="59" spans="1:8" ht="39.75" customHeight="1">
      <c r="A59" s="34"/>
      <c r="B59" s="34">
        <v>75056</v>
      </c>
      <c r="C59" s="34"/>
      <c r="D59" s="37" t="s">
        <v>424</v>
      </c>
      <c r="E59" s="32">
        <f>SUM(E60)</f>
        <v>0</v>
      </c>
      <c r="F59" s="32">
        <f>SUM(F60)</f>
        <v>9036</v>
      </c>
      <c r="G59" s="32">
        <f>SUM(G60)</f>
        <v>9034.98</v>
      </c>
      <c r="H59" s="33">
        <f t="shared" si="2"/>
        <v>99.98871181938911</v>
      </c>
    </row>
    <row r="60" spans="1:8" ht="58.5" customHeight="1">
      <c r="A60" s="34"/>
      <c r="B60" s="34"/>
      <c r="C60" s="34">
        <v>2010</v>
      </c>
      <c r="D60" s="37" t="s">
        <v>42</v>
      </c>
      <c r="E60" s="32">
        <v>0</v>
      </c>
      <c r="F60" s="32">
        <v>9036</v>
      </c>
      <c r="G60" s="32">
        <v>9034.98</v>
      </c>
      <c r="H60" s="33">
        <f t="shared" si="2"/>
        <v>99.98871181938911</v>
      </c>
    </row>
    <row r="61" spans="1:8" ht="30" customHeight="1">
      <c r="A61" s="34"/>
      <c r="B61" s="34">
        <v>75075</v>
      </c>
      <c r="C61" s="34"/>
      <c r="D61" s="37" t="s">
        <v>344</v>
      </c>
      <c r="E61" s="32">
        <f>SUM(E62:E64)</f>
        <v>106000</v>
      </c>
      <c r="F61" s="32">
        <f>SUM(F62:F64)</f>
        <v>152301</v>
      </c>
      <c r="G61" s="32">
        <f>SUM(G62:G64)</f>
        <v>52857.83</v>
      </c>
      <c r="H61" s="33">
        <f t="shared" si="2"/>
        <v>34.70616082625853</v>
      </c>
    </row>
    <row r="62" spans="1:8" ht="30" customHeight="1">
      <c r="A62" s="34"/>
      <c r="B62" s="34"/>
      <c r="C62" s="315" t="s">
        <v>14</v>
      </c>
      <c r="D62" s="37" t="s">
        <v>15</v>
      </c>
      <c r="E62" s="32">
        <v>0</v>
      </c>
      <c r="F62" s="32">
        <v>23000</v>
      </c>
      <c r="G62" s="32">
        <v>23000</v>
      </c>
      <c r="H62" s="33">
        <f t="shared" si="2"/>
        <v>100</v>
      </c>
    </row>
    <row r="63" spans="1:8" ht="63.75" customHeight="1">
      <c r="A63" s="34"/>
      <c r="B63" s="34"/>
      <c r="C63" s="34">
        <v>2700</v>
      </c>
      <c r="D63" s="37" t="s">
        <v>47</v>
      </c>
      <c r="E63" s="32">
        <v>0</v>
      </c>
      <c r="F63" s="32">
        <v>23301</v>
      </c>
      <c r="G63" s="32">
        <v>21300</v>
      </c>
      <c r="H63" s="33">
        <f t="shared" si="2"/>
        <v>91.41238573451783</v>
      </c>
    </row>
    <row r="64" spans="1:8" ht="63.75" customHeight="1">
      <c r="A64" s="34"/>
      <c r="B64" s="34"/>
      <c r="C64" s="34">
        <v>2708</v>
      </c>
      <c r="D64" s="37" t="s">
        <v>47</v>
      </c>
      <c r="E64" s="32">
        <v>106000</v>
      </c>
      <c r="F64" s="32">
        <v>106000</v>
      </c>
      <c r="G64" s="32">
        <v>8557.83</v>
      </c>
      <c r="H64" s="33">
        <f t="shared" si="2"/>
        <v>8.073424528301887</v>
      </c>
    </row>
    <row r="65" spans="1:256" s="9" customFormat="1" ht="59.25" customHeight="1">
      <c r="A65" s="62">
        <v>751</v>
      </c>
      <c r="B65" s="62"/>
      <c r="C65" s="62"/>
      <c r="D65" s="63" t="s">
        <v>48</v>
      </c>
      <c r="E65" s="64">
        <f>SUM(E66,E68,E70)</f>
        <v>10333</v>
      </c>
      <c r="F65" s="64">
        <f>SUM(F66,F68,F70)</f>
        <v>280329</v>
      </c>
      <c r="G65" s="64">
        <f>SUM(G66,G68,G70)</f>
        <v>270348.83999999997</v>
      </c>
      <c r="H65" s="311">
        <f aca="true" t="shared" si="3" ref="H65:H78">G65/F65*100</f>
        <v>96.43984033046883</v>
      </c>
      <c r="IV65" s="6"/>
    </row>
    <row r="66" spans="1:8" ht="38.25" customHeight="1">
      <c r="A66" s="34"/>
      <c r="B66" s="34">
        <v>75101</v>
      </c>
      <c r="C66" s="34"/>
      <c r="D66" s="37" t="s">
        <v>49</v>
      </c>
      <c r="E66" s="32">
        <f>SUM(E67)</f>
        <v>10333</v>
      </c>
      <c r="F66" s="32">
        <f>SUM(F67)</f>
        <v>10333</v>
      </c>
      <c r="G66" s="32">
        <f>SUM(G67)</f>
        <v>10333</v>
      </c>
      <c r="H66" s="33">
        <f t="shared" si="3"/>
        <v>100</v>
      </c>
    </row>
    <row r="67" spans="1:8" ht="69.75" customHeight="1">
      <c r="A67" s="34"/>
      <c r="B67" s="34"/>
      <c r="C67" s="34">
        <v>2010</v>
      </c>
      <c r="D67" s="37" t="s">
        <v>42</v>
      </c>
      <c r="E67" s="32">
        <v>10333</v>
      </c>
      <c r="F67" s="32">
        <v>10333</v>
      </c>
      <c r="G67" s="32">
        <v>10333</v>
      </c>
      <c r="H67" s="33">
        <f t="shared" si="3"/>
        <v>100</v>
      </c>
    </row>
    <row r="68" spans="1:8" ht="39" customHeight="1">
      <c r="A68" s="34"/>
      <c r="B68" s="34">
        <v>75107</v>
      </c>
      <c r="C68" s="34"/>
      <c r="D68" s="37" t="s">
        <v>425</v>
      </c>
      <c r="E68" s="32">
        <f>SUM(E69)</f>
        <v>0</v>
      </c>
      <c r="F68" s="32">
        <f>SUM(F69)</f>
        <v>124956</v>
      </c>
      <c r="G68" s="32">
        <f>SUM(G69)</f>
        <v>124955.84</v>
      </c>
      <c r="H68" s="33">
        <f t="shared" si="3"/>
        <v>99.99987195492814</v>
      </c>
    </row>
    <row r="69" spans="1:8" ht="57.75" customHeight="1">
      <c r="A69" s="34"/>
      <c r="B69" s="34"/>
      <c r="C69" s="34">
        <v>2010</v>
      </c>
      <c r="D69" s="37" t="s">
        <v>42</v>
      </c>
      <c r="E69" s="32">
        <v>0</v>
      </c>
      <c r="F69" s="32">
        <v>124956</v>
      </c>
      <c r="G69" s="32">
        <v>124955.84</v>
      </c>
      <c r="H69" s="33">
        <f t="shared" si="3"/>
        <v>99.99987195492814</v>
      </c>
    </row>
    <row r="70" spans="1:8" ht="57.75" customHeight="1">
      <c r="A70" s="34"/>
      <c r="B70" s="34">
        <v>75109</v>
      </c>
      <c r="C70" s="34"/>
      <c r="D70" s="37" t="s">
        <v>426</v>
      </c>
      <c r="E70" s="32">
        <f>SUM(E71)</f>
        <v>0</v>
      </c>
      <c r="F70" s="32">
        <f>SUM(F71)</f>
        <v>145040</v>
      </c>
      <c r="G70" s="32">
        <f>SUM(G71)</f>
        <v>135060</v>
      </c>
      <c r="H70" s="33">
        <f t="shared" si="3"/>
        <v>93.11913954771097</v>
      </c>
    </row>
    <row r="71" spans="1:8" ht="57.75" customHeight="1">
      <c r="A71" s="34"/>
      <c r="B71" s="34"/>
      <c r="C71" s="34">
        <v>2010</v>
      </c>
      <c r="D71" s="37" t="s">
        <v>42</v>
      </c>
      <c r="E71" s="32">
        <v>0</v>
      </c>
      <c r="F71" s="32">
        <v>145040</v>
      </c>
      <c r="G71" s="32">
        <v>135060</v>
      </c>
      <c r="H71" s="33">
        <f t="shared" si="3"/>
        <v>93.11913954771097</v>
      </c>
    </row>
    <row r="72" spans="1:256" s="9" customFormat="1" ht="39.75" customHeight="1">
      <c r="A72" s="62">
        <v>754</v>
      </c>
      <c r="B72" s="62"/>
      <c r="C72" s="62"/>
      <c r="D72" s="63" t="s">
        <v>50</v>
      </c>
      <c r="E72" s="64">
        <f>SUM(E73,E75)</f>
        <v>386300</v>
      </c>
      <c r="F72" s="64">
        <f>SUM(F73,F75)</f>
        <v>389322</v>
      </c>
      <c r="G72" s="64">
        <f>SUM(G73,G75)</f>
        <v>325264.94999999995</v>
      </c>
      <c r="H72" s="311">
        <f t="shared" si="3"/>
        <v>83.54651162790697</v>
      </c>
      <c r="IV72" s="6"/>
    </row>
    <row r="73" spans="1:8" ht="33" customHeight="1">
      <c r="A73" s="34"/>
      <c r="B73" s="34">
        <v>75414</v>
      </c>
      <c r="C73" s="34"/>
      <c r="D73" s="31" t="s">
        <v>51</v>
      </c>
      <c r="E73" s="32">
        <f>SUM(E74:E74)</f>
        <v>1000</v>
      </c>
      <c r="F73" s="32">
        <f>SUM(F74:F74)</f>
        <v>1000</v>
      </c>
      <c r="G73" s="32">
        <f>SUM(G74:G74)</f>
        <v>1000</v>
      </c>
      <c r="H73" s="33">
        <f t="shared" si="3"/>
        <v>100</v>
      </c>
    </row>
    <row r="74" spans="1:8" ht="63.75" customHeight="1">
      <c r="A74" s="34"/>
      <c r="B74" s="34"/>
      <c r="C74" s="34">
        <v>2010</v>
      </c>
      <c r="D74" s="37" t="s">
        <v>42</v>
      </c>
      <c r="E74" s="32">
        <v>1000</v>
      </c>
      <c r="F74" s="32">
        <v>1000</v>
      </c>
      <c r="G74" s="32">
        <v>1000</v>
      </c>
      <c r="H74" s="33">
        <f t="shared" si="3"/>
        <v>100</v>
      </c>
    </row>
    <row r="75" spans="1:8" ht="29.25" customHeight="1">
      <c r="A75" s="34"/>
      <c r="B75" s="34">
        <v>75416</v>
      </c>
      <c r="C75" s="34"/>
      <c r="D75" s="37" t="s">
        <v>52</v>
      </c>
      <c r="E75" s="32">
        <f>SUM(E76:E78)</f>
        <v>385300</v>
      </c>
      <c r="F75" s="32">
        <f>SUM(F76:F78)</f>
        <v>388322</v>
      </c>
      <c r="G75" s="32">
        <f>SUM(G76:G78)</f>
        <v>324264.94999999995</v>
      </c>
      <c r="H75" s="33">
        <f t="shared" si="3"/>
        <v>83.50414089338229</v>
      </c>
    </row>
    <row r="76" spans="1:8" ht="29.25" customHeight="1">
      <c r="A76" s="34"/>
      <c r="B76" s="34"/>
      <c r="C76" s="34" t="s">
        <v>53</v>
      </c>
      <c r="D76" s="37" t="s">
        <v>54</v>
      </c>
      <c r="E76" s="32">
        <v>385300</v>
      </c>
      <c r="F76" s="32">
        <v>385300</v>
      </c>
      <c r="G76" s="32">
        <v>321179.04</v>
      </c>
      <c r="H76" s="33">
        <f t="shared" si="3"/>
        <v>83.35817285232287</v>
      </c>
    </row>
    <row r="77" spans="1:8" ht="29.25" customHeight="1">
      <c r="A77" s="34"/>
      <c r="B77" s="34"/>
      <c r="C77" s="315" t="s">
        <v>16</v>
      </c>
      <c r="D77" s="37" t="s">
        <v>17</v>
      </c>
      <c r="E77" s="32">
        <v>0</v>
      </c>
      <c r="F77" s="32">
        <v>0</v>
      </c>
      <c r="G77" s="32">
        <v>7.67</v>
      </c>
      <c r="H77" s="35" t="s">
        <v>18</v>
      </c>
    </row>
    <row r="78" spans="1:8" ht="29.25" customHeight="1">
      <c r="A78" s="34"/>
      <c r="B78" s="34"/>
      <c r="C78" s="34" t="s">
        <v>45</v>
      </c>
      <c r="D78" s="37" t="s">
        <v>55</v>
      </c>
      <c r="E78" s="32">
        <v>0</v>
      </c>
      <c r="F78" s="32">
        <v>3022</v>
      </c>
      <c r="G78" s="32">
        <v>3078.24</v>
      </c>
      <c r="H78" s="33">
        <f t="shared" si="3"/>
        <v>101.86101919258768</v>
      </c>
    </row>
    <row r="79" spans="1:256" s="9" customFormat="1" ht="52.5" customHeight="1">
      <c r="A79" s="62">
        <v>756</v>
      </c>
      <c r="B79" s="62"/>
      <c r="C79" s="62"/>
      <c r="D79" s="63" t="s">
        <v>56</v>
      </c>
      <c r="E79" s="64">
        <f>SUM(E80,E83,E91,E101,E107)</f>
        <v>64050122</v>
      </c>
      <c r="F79" s="64">
        <f>SUM(F80,F83,F91,F101,F107)</f>
        <v>66878016</v>
      </c>
      <c r="G79" s="64">
        <f>SUM(G80,G83,G91,G101,G107)</f>
        <v>67663610.85</v>
      </c>
      <c r="H79" s="311">
        <f>G79/F79*100</f>
        <v>101.17466829458577</v>
      </c>
      <c r="IV79" s="6"/>
    </row>
    <row r="80" spans="1:8" ht="45" customHeight="1">
      <c r="A80" s="34"/>
      <c r="B80" s="34">
        <v>75601</v>
      </c>
      <c r="C80" s="34"/>
      <c r="D80" s="37" t="s">
        <v>57</v>
      </c>
      <c r="E80" s="32">
        <f>SUM(E81:E81)</f>
        <v>170500</v>
      </c>
      <c r="F80" s="32">
        <f>SUM(F81:F81)</f>
        <v>170500</v>
      </c>
      <c r="G80" s="32">
        <f>SUM(G81:G82)</f>
        <v>181748.64</v>
      </c>
      <c r="H80" s="33">
        <f>G80/F80*100</f>
        <v>106.59744281524928</v>
      </c>
    </row>
    <row r="81" spans="1:8" ht="51" customHeight="1">
      <c r="A81" s="34"/>
      <c r="B81" s="34"/>
      <c r="C81" s="34" t="s">
        <v>58</v>
      </c>
      <c r="D81" s="37" t="s">
        <v>59</v>
      </c>
      <c r="E81" s="32">
        <v>170500</v>
      </c>
      <c r="F81" s="32">
        <v>170500</v>
      </c>
      <c r="G81" s="32">
        <v>178371.5</v>
      </c>
      <c r="H81" s="33">
        <f>G81/F81*100</f>
        <v>104.61671554252199</v>
      </c>
    </row>
    <row r="82" spans="1:8" ht="37.5" customHeight="1">
      <c r="A82" s="34"/>
      <c r="B82" s="34"/>
      <c r="C82" s="34" t="s">
        <v>60</v>
      </c>
      <c r="D82" s="37" t="s">
        <v>61</v>
      </c>
      <c r="E82" s="32">
        <v>0</v>
      </c>
      <c r="F82" s="32">
        <v>0</v>
      </c>
      <c r="G82" s="32">
        <v>3377.14</v>
      </c>
      <c r="H82" s="35" t="s">
        <v>18</v>
      </c>
    </row>
    <row r="83" spans="1:8" ht="60" customHeight="1">
      <c r="A83" s="34"/>
      <c r="B83" s="34">
        <v>75615</v>
      </c>
      <c r="C83" s="34"/>
      <c r="D83" s="37" t="s">
        <v>62</v>
      </c>
      <c r="E83" s="32">
        <f>SUM(E84:E90)</f>
        <v>15550300</v>
      </c>
      <c r="F83" s="32">
        <f>SUM(F84:F90)</f>
        <v>17333194</v>
      </c>
      <c r="G83" s="32">
        <f>SUM(G84:G90)</f>
        <v>17771480.2</v>
      </c>
      <c r="H83" s="33">
        <f>G83/F83*100</f>
        <v>102.52859455677932</v>
      </c>
    </row>
    <row r="84" spans="1:8" ht="27.75" customHeight="1">
      <c r="A84" s="34"/>
      <c r="B84" s="34"/>
      <c r="C84" s="34" t="s">
        <v>63</v>
      </c>
      <c r="D84" s="31" t="s">
        <v>64</v>
      </c>
      <c r="E84" s="32">
        <v>14450000</v>
      </c>
      <c r="F84" s="32">
        <v>15450000</v>
      </c>
      <c r="G84" s="32">
        <v>15695128.54</v>
      </c>
      <c r="H84" s="33">
        <f>G84/F84*100</f>
        <v>101.58659249190937</v>
      </c>
    </row>
    <row r="85" spans="1:8" ht="27.75" customHeight="1">
      <c r="A85" s="34"/>
      <c r="B85" s="34"/>
      <c r="C85" s="34" t="s">
        <v>65</v>
      </c>
      <c r="D85" s="31" t="s">
        <v>66</v>
      </c>
      <c r="E85" s="32">
        <v>60000</v>
      </c>
      <c r="F85" s="32">
        <v>60000</v>
      </c>
      <c r="G85" s="32">
        <v>31860</v>
      </c>
      <c r="H85" s="33">
        <f>G85/F85*100</f>
        <v>53.1</v>
      </c>
    </row>
    <row r="86" spans="1:8" ht="27.75" customHeight="1">
      <c r="A86" s="34"/>
      <c r="B86" s="34"/>
      <c r="C86" s="34" t="s">
        <v>67</v>
      </c>
      <c r="D86" s="31" t="s">
        <v>68</v>
      </c>
      <c r="E86" s="32">
        <v>0</v>
      </c>
      <c r="F86" s="32">
        <v>0</v>
      </c>
      <c r="G86" s="32">
        <v>64</v>
      </c>
      <c r="H86" s="35" t="s">
        <v>18</v>
      </c>
    </row>
    <row r="87" spans="1:8" ht="27.75" customHeight="1">
      <c r="A87" s="34"/>
      <c r="B87" s="34"/>
      <c r="C87" s="34" t="s">
        <v>69</v>
      </c>
      <c r="D87" s="31" t="s">
        <v>70</v>
      </c>
      <c r="E87" s="32">
        <v>383800</v>
      </c>
      <c r="F87" s="32">
        <v>383800</v>
      </c>
      <c r="G87" s="32">
        <v>450952.07</v>
      </c>
      <c r="H87" s="33">
        <f aca="true" t="shared" si="4" ref="H87:H93">G87/F87*100</f>
        <v>117.49663105784262</v>
      </c>
    </row>
    <row r="88" spans="1:8" ht="27.75" customHeight="1">
      <c r="A88" s="34"/>
      <c r="B88" s="34"/>
      <c r="C88" s="34" t="s">
        <v>71</v>
      </c>
      <c r="D88" s="37" t="s">
        <v>72</v>
      </c>
      <c r="E88" s="32">
        <v>505000</v>
      </c>
      <c r="F88" s="32">
        <v>505000</v>
      </c>
      <c r="G88" s="32">
        <v>697594.9</v>
      </c>
      <c r="H88" s="33">
        <f t="shared" si="4"/>
        <v>138.13760396039606</v>
      </c>
    </row>
    <row r="89" spans="1:8" ht="36.75" customHeight="1">
      <c r="A89" s="34"/>
      <c r="B89" s="34"/>
      <c r="C89" s="34" t="s">
        <v>60</v>
      </c>
      <c r="D89" s="37" t="s">
        <v>61</v>
      </c>
      <c r="E89" s="32">
        <v>151500</v>
      </c>
      <c r="F89" s="32">
        <v>151500</v>
      </c>
      <c r="G89" s="32">
        <v>112986.69</v>
      </c>
      <c r="H89" s="33">
        <f t="shared" si="4"/>
        <v>74.57867326732674</v>
      </c>
    </row>
    <row r="90" spans="1:8" ht="36.75" customHeight="1">
      <c r="A90" s="34"/>
      <c r="B90" s="34"/>
      <c r="C90" s="34">
        <v>2680</v>
      </c>
      <c r="D90" s="37" t="s">
        <v>345</v>
      </c>
      <c r="E90" s="32">
        <v>0</v>
      </c>
      <c r="F90" s="32">
        <v>782894</v>
      </c>
      <c r="G90" s="32">
        <v>782894</v>
      </c>
      <c r="H90" s="33">
        <f t="shared" si="4"/>
        <v>100</v>
      </c>
    </row>
    <row r="91" spans="1:8" ht="64.5" customHeight="1">
      <c r="A91" s="34"/>
      <c r="B91" s="34">
        <v>75616</v>
      </c>
      <c r="C91" s="34"/>
      <c r="D91" s="37" t="s">
        <v>73</v>
      </c>
      <c r="E91" s="32">
        <f>SUM(E92:E100)</f>
        <v>7194355</v>
      </c>
      <c r="F91" s="32">
        <f>SUM(F92:F100)</f>
        <v>8194355</v>
      </c>
      <c r="G91" s="32">
        <f>SUM(G92:G100)</f>
        <v>9347160.14</v>
      </c>
      <c r="H91" s="33">
        <f t="shared" si="4"/>
        <v>114.06828408093132</v>
      </c>
    </row>
    <row r="92" spans="1:8" ht="28.5" customHeight="1">
      <c r="A92" s="34"/>
      <c r="B92" s="34"/>
      <c r="C92" s="34" t="s">
        <v>63</v>
      </c>
      <c r="D92" s="31" t="s">
        <v>64</v>
      </c>
      <c r="E92" s="32">
        <v>5000000</v>
      </c>
      <c r="F92" s="32">
        <v>6000000</v>
      </c>
      <c r="G92" s="32">
        <v>6185820.93</v>
      </c>
      <c r="H92" s="33">
        <f t="shared" si="4"/>
        <v>103.09701549999998</v>
      </c>
    </row>
    <row r="93" spans="1:8" ht="28.5" customHeight="1">
      <c r="A93" s="34"/>
      <c r="B93" s="34"/>
      <c r="C93" s="34" t="s">
        <v>65</v>
      </c>
      <c r="D93" s="31" t="s">
        <v>66</v>
      </c>
      <c r="E93" s="32">
        <v>30000</v>
      </c>
      <c r="F93" s="32">
        <v>30000</v>
      </c>
      <c r="G93" s="32">
        <v>17735.84</v>
      </c>
      <c r="H93" s="33">
        <f t="shared" si="4"/>
        <v>59.11946666666667</v>
      </c>
    </row>
    <row r="94" spans="1:8" ht="28.5" customHeight="1">
      <c r="A94" s="34"/>
      <c r="B94" s="34"/>
      <c r="C94" s="34" t="s">
        <v>67</v>
      </c>
      <c r="D94" s="31" t="s">
        <v>68</v>
      </c>
      <c r="E94" s="32">
        <v>0</v>
      </c>
      <c r="F94" s="32">
        <v>0</v>
      </c>
      <c r="G94" s="32">
        <v>72</v>
      </c>
      <c r="H94" s="35" t="s">
        <v>18</v>
      </c>
    </row>
    <row r="95" spans="1:8" ht="28.5" customHeight="1">
      <c r="A95" s="34"/>
      <c r="B95" s="34"/>
      <c r="C95" s="34" t="s">
        <v>69</v>
      </c>
      <c r="D95" s="31" t="s">
        <v>70</v>
      </c>
      <c r="E95" s="32">
        <v>424200</v>
      </c>
      <c r="F95" s="32">
        <v>424200</v>
      </c>
      <c r="G95" s="32">
        <v>362215.74</v>
      </c>
      <c r="H95" s="33">
        <f aca="true" t="shared" si="5" ref="H95:H105">G95/F95*100</f>
        <v>85.38796322489391</v>
      </c>
    </row>
    <row r="96" spans="1:8" ht="28.5" customHeight="1">
      <c r="A96" s="34"/>
      <c r="B96" s="34"/>
      <c r="C96" s="34" t="s">
        <v>74</v>
      </c>
      <c r="D96" s="31" t="s">
        <v>75</v>
      </c>
      <c r="E96" s="32">
        <v>181800</v>
      </c>
      <c r="F96" s="32">
        <v>181800</v>
      </c>
      <c r="G96" s="32">
        <v>163987.93</v>
      </c>
      <c r="H96" s="33">
        <f t="shared" si="5"/>
        <v>90.20238173817381</v>
      </c>
    </row>
    <row r="97" spans="1:8" ht="28.5" customHeight="1">
      <c r="A97" s="34"/>
      <c r="B97" s="34"/>
      <c r="C97" s="34" t="s">
        <v>76</v>
      </c>
      <c r="D97" s="31" t="s">
        <v>346</v>
      </c>
      <c r="E97" s="32">
        <v>15655</v>
      </c>
      <c r="F97" s="32">
        <v>15655</v>
      </c>
      <c r="G97" s="32">
        <v>13681</v>
      </c>
      <c r="H97" s="33">
        <f t="shared" si="5"/>
        <v>87.3906100287448</v>
      </c>
    </row>
    <row r="98" spans="1:8" ht="28.5" customHeight="1">
      <c r="A98" s="34"/>
      <c r="B98" s="34"/>
      <c r="C98" s="34" t="s">
        <v>77</v>
      </c>
      <c r="D98" s="31" t="s">
        <v>78</v>
      </c>
      <c r="E98" s="32">
        <v>260000</v>
      </c>
      <c r="F98" s="32">
        <v>260000</v>
      </c>
      <c r="G98" s="32">
        <v>254161</v>
      </c>
      <c r="H98" s="33">
        <f t="shared" si="5"/>
        <v>97.75423076923076</v>
      </c>
    </row>
    <row r="99" spans="1:8" ht="28.5" customHeight="1">
      <c r="A99" s="34"/>
      <c r="B99" s="34"/>
      <c r="C99" s="34" t="s">
        <v>71</v>
      </c>
      <c r="D99" s="37" t="s">
        <v>72</v>
      </c>
      <c r="E99" s="32">
        <v>1212000</v>
      </c>
      <c r="F99" s="32">
        <v>1212000</v>
      </c>
      <c r="G99" s="32">
        <v>2232489.65</v>
      </c>
      <c r="H99" s="33">
        <f t="shared" si="5"/>
        <v>184.19881600660065</v>
      </c>
    </row>
    <row r="100" spans="1:8" ht="38.25" customHeight="1">
      <c r="A100" s="34"/>
      <c r="B100" s="34"/>
      <c r="C100" s="34" t="s">
        <v>60</v>
      </c>
      <c r="D100" s="37" t="s">
        <v>61</v>
      </c>
      <c r="E100" s="32">
        <v>70700</v>
      </c>
      <c r="F100" s="32">
        <v>70700</v>
      </c>
      <c r="G100" s="32">
        <v>116996.05</v>
      </c>
      <c r="H100" s="33">
        <f t="shared" si="5"/>
        <v>165.48239038189533</v>
      </c>
    </row>
    <row r="101" spans="1:8" ht="42.75" customHeight="1">
      <c r="A101" s="34"/>
      <c r="B101" s="34">
        <v>75618</v>
      </c>
      <c r="C101" s="34"/>
      <c r="D101" s="37" t="s">
        <v>79</v>
      </c>
      <c r="E101" s="32">
        <f>SUM(E102:E106)</f>
        <v>4071272</v>
      </c>
      <c r="F101" s="32">
        <f>SUM(F102:F106)</f>
        <v>4116272</v>
      </c>
      <c r="G101" s="32">
        <f>SUM(G102:G106)</f>
        <v>4099178.1500000004</v>
      </c>
      <c r="H101" s="33">
        <f t="shared" si="5"/>
        <v>99.58472496472537</v>
      </c>
    </row>
    <row r="102" spans="1:8" ht="31.5" customHeight="1">
      <c r="A102" s="34"/>
      <c r="B102" s="34"/>
      <c r="C102" s="34" t="s">
        <v>80</v>
      </c>
      <c r="D102" s="31" t="s">
        <v>81</v>
      </c>
      <c r="E102" s="32">
        <v>1414000</v>
      </c>
      <c r="F102" s="32">
        <v>1414000</v>
      </c>
      <c r="G102" s="32">
        <v>1384218.93</v>
      </c>
      <c r="H102" s="33">
        <f t="shared" si="5"/>
        <v>97.893842291372</v>
      </c>
    </row>
    <row r="103" spans="1:8" ht="31.5" customHeight="1">
      <c r="A103" s="34"/>
      <c r="B103" s="34"/>
      <c r="C103" s="34" t="s">
        <v>82</v>
      </c>
      <c r="D103" s="37" t="s">
        <v>83</v>
      </c>
      <c r="E103" s="32">
        <v>1200000</v>
      </c>
      <c r="F103" s="32">
        <v>1245000</v>
      </c>
      <c r="G103" s="32">
        <v>1270358.52</v>
      </c>
      <c r="H103" s="33">
        <f t="shared" si="5"/>
        <v>102.03682891566265</v>
      </c>
    </row>
    <row r="104" spans="1:8" ht="37.5" customHeight="1">
      <c r="A104" s="34"/>
      <c r="B104" s="34"/>
      <c r="C104" s="34" t="s">
        <v>84</v>
      </c>
      <c r="D104" s="37" t="s">
        <v>85</v>
      </c>
      <c r="E104" s="32">
        <v>1450000</v>
      </c>
      <c r="F104" s="32">
        <v>1450000</v>
      </c>
      <c r="G104" s="32">
        <v>1437694.04</v>
      </c>
      <c r="H104" s="33">
        <f t="shared" si="5"/>
        <v>99.15131310344827</v>
      </c>
    </row>
    <row r="105" spans="1:8" ht="31.5" customHeight="1">
      <c r="A105" s="34"/>
      <c r="B105" s="34"/>
      <c r="C105" s="34" t="s">
        <v>86</v>
      </c>
      <c r="D105" s="37" t="s">
        <v>87</v>
      </c>
      <c r="E105" s="32">
        <v>7272</v>
      </c>
      <c r="F105" s="32">
        <v>7272</v>
      </c>
      <c r="G105" s="32">
        <v>4615</v>
      </c>
      <c r="H105" s="33">
        <f t="shared" si="5"/>
        <v>63.46259625962596</v>
      </c>
    </row>
    <row r="106" spans="1:8" ht="31.5" customHeight="1">
      <c r="A106" s="34"/>
      <c r="B106" s="34"/>
      <c r="C106" s="34" t="s">
        <v>16</v>
      </c>
      <c r="D106" s="37" t="s">
        <v>88</v>
      </c>
      <c r="E106" s="32">
        <v>0</v>
      </c>
      <c r="F106" s="32">
        <v>0</v>
      </c>
      <c r="G106" s="32">
        <v>2291.66</v>
      </c>
      <c r="H106" s="35" t="s">
        <v>18</v>
      </c>
    </row>
    <row r="107" spans="1:8" ht="33.75" customHeight="1">
      <c r="A107" s="34"/>
      <c r="B107" s="34">
        <v>75621</v>
      </c>
      <c r="C107" s="34"/>
      <c r="D107" s="37" t="s">
        <v>89</v>
      </c>
      <c r="E107" s="32">
        <f>SUM(E108:E109)</f>
        <v>37063695</v>
      </c>
      <c r="F107" s="32">
        <f>SUM(F108:F109)</f>
        <v>37063695</v>
      </c>
      <c r="G107" s="32">
        <f>SUM(G108:G109)</f>
        <v>36264043.72</v>
      </c>
      <c r="H107" s="33">
        <f aca="true" t="shared" si="6" ref="H107:H120">G107/F107*100</f>
        <v>97.84249444098869</v>
      </c>
    </row>
    <row r="108" spans="1:8" ht="29.25" customHeight="1">
      <c r="A108" s="34"/>
      <c r="B108" s="34"/>
      <c r="C108" s="34" t="s">
        <v>90</v>
      </c>
      <c r="D108" s="37" t="s">
        <v>91</v>
      </c>
      <c r="E108" s="32">
        <v>35399695</v>
      </c>
      <c r="F108" s="32">
        <v>35399695</v>
      </c>
      <c r="G108" s="32">
        <v>34633822</v>
      </c>
      <c r="H108" s="33">
        <f t="shared" si="6"/>
        <v>97.83649830881312</v>
      </c>
    </row>
    <row r="109" spans="1:8" ht="29.25" customHeight="1">
      <c r="A109" s="34"/>
      <c r="B109" s="34"/>
      <c r="C109" s="34" t="s">
        <v>92</v>
      </c>
      <c r="D109" s="37" t="s">
        <v>93</v>
      </c>
      <c r="E109" s="32">
        <v>1664000</v>
      </c>
      <c r="F109" s="32">
        <v>1664000</v>
      </c>
      <c r="G109" s="32">
        <v>1630221.72</v>
      </c>
      <c r="H109" s="33">
        <f t="shared" si="6"/>
        <v>97.97005528846154</v>
      </c>
    </row>
    <row r="110" spans="1:256" s="9" customFormat="1" ht="26.25" customHeight="1">
      <c r="A110" s="62">
        <v>758</v>
      </c>
      <c r="B110" s="62"/>
      <c r="C110" s="62"/>
      <c r="D110" s="161" t="s">
        <v>94</v>
      </c>
      <c r="E110" s="64">
        <f>SUM(E111,E113)</f>
        <v>24704852</v>
      </c>
      <c r="F110" s="64">
        <f>SUM(F111,F113)</f>
        <v>25919513</v>
      </c>
      <c r="G110" s="64">
        <f>SUM(G111,G113)</f>
        <v>25564906.53</v>
      </c>
      <c r="H110" s="311">
        <f t="shared" si="6"/>
        <v>98.63189377825117</v>
      </c>
      <c r="IV110" s="6"/>
    </row>
    <row r="111" spans="1:8" ht="39.75" customHeight="1">
      <c r="A111" s="34"/>
      <c r="B111" s="34">
        <v>75801</v>
      </c>
      <c r="C111" s="34"/>
      <c r="D111" s="37" t="s">
        <v>95</v>
      </c>
      <c r="E111" s="32">
        <f>SUM(E112)</f>
        <v>24290752</v>
      </c>
      <c r="F111" s="32">
        <f>SUM(F112)</f>
        <v>25296723</v>
      </c>
      <c r="G111" s="32">
        <f>SUM(G112)</f>
        <v>25296723</v>
      </c>
      <c r="H111" s="33">
        <f t="shared" si="6"/>
        <v>100</v>
      </c>
    </row>
    <row r="112" spans="1:8" ht="31.5" customHeight="1">
      <c r="A112" s="34"/>
      <c r="B112" s="34"/>
      <c r="C112" s="34">
        <v>2920</v>
      </c>
      <c r="D112" s="31" t="s">
        <v>96</v>
      </c>
      <c r="E112" s="32">
        <v>24290752</v>
      </c>
      <c r="F112" s="32">
        <v>25296723</v>
      </c>
      <c r="G112" s="32">
        <v>25296723</v>
      </c>
      <c r="H112" s="33">
        <f t="shared" si="6"/>
        <v>100</v>
      </c>
    </row>
    <row r="113" spans="1:8" ht="31.5" customHeight="1">
      <c r="A113" s="34"/>
      <c r="B113" s="34">
        <v>75814</v>
      </c>
      <c r="C113" s="34"/>
      <c r="D113" s="31" t="s">
        <v>97</v>
      </c>
      <c r="E113" s="32">
        <f>SUM(E114:E114)</f>
        <v>414100</v>
      </c>
      <c r="F113" s="32">
        <f>SUM(F114:F114)</f>
        <v>622790</v>
      </c>
      <c r="G113" s="38">
        <f>SUM(G114:G114)</f>
        <v>268183.53</v>
      </c>
      <c r="H113" s="33">
        <f t="shared" si="6"/>
        <v>43.06163072624802</v>
      </c>
    </row>
    <row r="114" spans="1:8" ht="31.5" customHeight="1">
      <c r="A114" s="34"/>
      <c r="B114" s="34"/>
      <c r="C114" s="34" t="s">
        <v>45</v>
      </c>
      <c r="D114" s="31" t="s">
        <v>46</v>
      </c>
      <c r="E114" s="32">
        <v>414100</v>
      </c>
      <c r="F114" s="32">
        <v>622790</v>
      </c>
      <c r="G114" s="32">
        <v>268183.53</v>
      </c>
      <c r="H114" s="33">
        <f t="shared" si="6"/>
        <v>43.06163072624802</v>
      </c>
    </row>
    <row r="115" spans="1:256" s="9" customFormat="1" ht="26.25" customHeight="1">
      <c r="A115" s="62">
        <v>801</v>
      </c>
      <c r="B115" s="62"/>
      <c r="C115" s="62"/>
      <c r="D115" s="161" t="s">
        <v>98</v>
      </c>
      <c r="E115" s="64">
        <f>SUM(E116,E127,E130,E135,E137)</f>
        <v>44938</v>
      </c>
      <c r="F115" s="64">
        <f>SUM(F116,F127,F130,F135,F137)</f>
        <v>913743</v>
      </c>
      <c r="G115" s="64">
        <f>SUM(G116,G127,G130,G135,G137)</f>
        <v>882920.25</v>
      </c>
      <c r="H115" s="311">
        <f t="shared" si="6"/>
        <v>96.62675938420323</v>
      </c>
      <c r="IV115" s="6"/>
    </row>
    <row r="116" spans="1:8" ht="27" customHeight="1">
      <c r="A116" s="34"/>
      <c r="B116" s="34">
        <v>80101</v>
      </c>
      <c r="C116" s="34"/>
      <c r="D116" s="31" t="s">
        <v>99</v>
      </c>
      <c r="E116" s="32">
        <f>SUM(E117:E126)</f>
        <v>43499</v>
      </c>
      <c r="F116" s="32">
        <f>SUM(F117:F126)</f>
        <v>813665</v>
      </c>
      <c r="G116" s="32">
        <f>SUM(G117:G126)</f>
        <v>618926.78</v>
      </c>
      <c r="H116" s="33">
        <f t="shared" si="6"/>
        <v>76.06653598225314</v>
      </c>
    </row>
    <row r="117" spans="1:8" ht="81" customHeight="1">
      <c r="A117" s="34"/>
      <c r="B117" s="34"/>
      <c r="C117" s="34" t="s">
        <v>30</v>
      </c>
      <c r="D117" s="37" t="s">
        <v>31</v>
      </c>
      <c r="E117" s="32">
        <v>9836</v>
      </c>
      <c r="F117" s="32">
        <v>9836</v>
      </c>
      <c r="G117" s="32">
        <v>8744.63</v>
      </c>
      <c r="H117" s="39">
        <f t="shared" si="6"/>
        <v>88.90433102887351</v>
      </c>
    </row>
    <row r="118" spans="1:8" ht="36" customHeight="1">
      <c r="A118" s="34"/>
      <c r="B118" s="34"/>
      <c r="C118" s="34" t="s">
        <v>14</v>
      </c>
      <c r="D118" s="31" t="s">
        <v>38</v>
      </c>
      <c r="E118" s="32">
        <v>33663</v>
      </c>
      <c r="F118" s="32">
        <v>33663</v>
      </c>
      <c r="G118" s="32">
        <v>27358</v>
      </c>
      <c r="H118" s="33">
        <f t="shared" si="6"/>
        <v>81.27023735258295</v>
      </c>
    </row>
    <row r="119" spans="1:8" ht="36" customHeight="1">
      <c r="A119" s="34"/>
      <c r="B119" s="34"/>
      <c r="C119" s="34" t="s">
        <v>16</v>
      </c>
      <c r="D119" s="31" t="s">
        <v>17</v>
      </c>
      <c r="E119" s="32">
        <v>0</v>
      </c>
      <c r="F119" s="32">
        <v>0</v>
      </c>
      <c r="G119" s="32">
        <v>113.64</v>
      </c>
      <c r="H119" s="35" t="s">
        <v>18</v>
      </c>
    </row>
    <row r="120" spans="1:8" ht="36" customHeight="1">
      <c r="A120" s="34"/>
      <c r="B120" s="34"/>
      <c r="C120" s="34" t="s">
        <v>45</v>
      </c>
      <c r="D120" s="31" t="s">
        <v>46</v>
      </c>
      <c r="E120" s="32">
        <v>0</v>
      </c>
      <c r="F120" s="32">
        <v>38148</v>
      </c>
      <c r="G120" s="32">
        <v>39191.63</v>
      </c>
      <c r="H120" s="33">
        <f t="shared" si="6"/>
        <v>102.73573975044563</v>
      </c>
    </row>
    <row r="121" spans="1:8" ht="36" customHeight="1">
      <c r="A121" s="34"/>
      <c r="B121" s="34"/>
      <c r="C121" s="34">
        <v>2008</v>
      </c>
      <c r="D121" s="37" t="s">
        <v>347</v>
      </c>
      <c r="E121" s="32">
        <v>0</v>
      </c>
      <c r="F121" s="32">
        <v>430562</v>
      </c>
      <c r="G121" s="32">
        <v>422893.58</v>
      </c>
      <c r="H121" s="33">
        <f>G121/F121*100</f>
        <v>98.21897427083672</v>
      </c>
    </row>
    <row r="122" spans="1:8" ht="36" customHeight="1">
      <c r="A122" s="34"/>
      <c r="B122" s="34"/>
      <c r="C122" s="34">
        <v>2009</v>
      </c>
      <c r="D122" s="37" t="s">
        <v>347</v>
      </c>
      <c r="E122" s="32">
        <v>0</v>
      </c>
      <c r="F122" s="32">
        <v>75982</v>
      </c>
      <c r="G122" s="32">
        <v>74628.3</v>
      </c>
      <c r="H122" s="33">
        <f>G122/F122*100</f>
        <v>98.21839383011766</v>
      </c>
    </row>
    <row r="123" spans="1:8" ht="51.75" customHeight="1">
      <c r="A123" s="34"/>
      <c r="B123" s="34"/>
      <c r="C123" s="34">
        <v>2030</v>
      </c>
      <c r="D123" s="37" t="s">
        <v>100</v>
      </c>
      <c r="E123" s="32">
        <v>0</v>
      </c>
      <c r="F123" s="32">
        <v>29997</v>
      </c>
      <c r="G123" s="32">
        <v>29997</v>
      </c>
      <c r="H123" s="39">
        <f>G123/F123*100</f>
        <v>100</v>
      </c>
    </row>
    <row r="124" spans="1:8" ht="60.75" customHeight="1">
      <c r="A124" s="34"/>
      <c r="B124" s="34"/>
      <c r="C124" s="34">
        <v>2440</v>
      </c>
      <c r="D124" s="37" t="s">
        <v>396</v>
      </c>
      <c r="E124" s="32">
        <v>0</v>
      </c>
      <c r="F124" s="32">
        <v>154477</v>
      </c>
      <c r="G124" s="32">
        <v>0</v>
      </c>
      <c r="H124" s="316" t="s">
        <v>18</v>
      </c>
    </row>
    <row r="125" spans="1:8" ht="79.5" customHeight="1">
      <c r="A125" s="34"/>
      <c r="B125" s="34"/>
      <c r="C125" s="34">
        <v>6208</v>
      </c>
      <c r="D125" s="37" t="s">
        <v>421</v>
      </c>
      <c r="E125" s="32">
        <v>0</v>
      </c>
      <c r="F125" s="32">
        <v>34850</v>
      </c>
      <c r="G125" s="32">
        <v>13600</v>
      </c>
      <c r="H125" s="39">
        <f>G125/F125*100</f>
        <v>39.02439024390244</v>
      </c>
    </row>
    <row r="126" spans="1:8" ht="79.5" customHeight="1">
      <c r="A126" s="34"/>
      <c r="B126" s="34"/>
      <c r="C126" s="34">
        <v>6209</v>
      </c>
      <c r="D126" s="37" t="s">
        <v>421</v>
      </c>
      <c r="E126" s="32">
        <v>0</v>
      </c>
      <c r="F126" s="32">
        <v>6150</v>
      </c>
      <c r="G126" s="32">
        <v>2400</v>
      </c>
      <c r="H126" s="39">
        <f>G126/F126*100</f>
        <v>39.02439024390244</v>
      </c>
    </row>
    <row r="127" spans="1:8" ht="35.25" customHeight="1">
      <c r="A127" s="34"/>
      <c r="B127" s="34">
        <v>80104</v>
      </c>
      <c r="C127" s="34"/>
      <c r="D127" s="37" t="s">
        <v>191</v>
      </c>
      <c r="E127" s="32">
        <f>SUM(E128:E129)</f>
        <v>0</v>
      </c>
      <c r="F127" s="32">
        <f>SUM(F128:F129)</f>
        <v>0</v>
      </c>
      <c r="G127" s="32">
        <f>SUM(G128:G129)</f>
        <v>8199.06</v>
      </c>
      <c r="H127" s="316" t="s">
        <v>18</v>
      </c>
    </row>
    <row r="128" spans="1:8" ht="35.25" customHeight="1">
      <c r="A128" s="34"/>
      <c r="B128" s="34"/>
      <c r="C128" s="315" t="s">
        <v>16</v>
      </c>
      <c r="D128" s="37" t="s">
        <v>17</v>
      </c>
      <c r="E128" s="32">
        <v>0</v>
      </c>
      <c r="F128" s="32">
        <v>0</v>
      </c>
      <c r="G128" s="32">
        <v>27.98</v>
      </c>
      <c r="H128" s="316" t="s">
        <v>18</v>
      </c>
    </row>
    <row r="129" spans="1:8" ht="32.25" customHeight="1">
      <c r="A129" s="34"/>
      <c r="B129" s="34"/>
      <c r="C129" s="34">
        <v>2370</v>
      </c>
      <c r="D129" s="37" t="s">
        <v>24</v>
      </c>
      <c r="E129" s="32">
        <v>0</v>
      </c>
      <c r="F129" s="32">
        <v>0</v>
      </c>
      <c r="G129" s="32">
        <v>8171.08</v>
      </c>
      <c r="H129" s="316" t="s">
        <v>18</v>
      </c>
    </row>
    <row r="130" spans="1:8" ht="30.75" customHeight="1">
      <c r="A130" s="34"/>
      <c r="B130" s="34">
        <v>80110</v>
      </c>
      <c r="C130" s="34"/>
      <c r="D130" s="37" t="s">
        <v>101</v>
      </c>
      <c r="E130" s="32">
        <f>SUM(E131:E134)</f>
        <v>1439</v>
      </c>
      <c r="F130" s="32">
        <f>SUM(F131:F134)</f>
        <v>23242</v>
      </c>
      <c r="G130" s="32">
        <f>SUM(G131:G134)</f>
        <v>35335.97</v>
      </c>
      <c r="H130" s="39">
        <f>G130/F130*100</f>
        <v>152.03497977798813</v>
      </c>
    </row>
    <row r="131" spans="1:8" ht="88.5" customHeight="1">
      <c r="A131" s="34"/>
      <c r="B131" s="34"/>
      <c r="C131" s="34" t="s">
        <v>30</v>
      </c>
      <c r="D131" s="37" t="s">
        <v>31</v>
      </c>
      <c r="E131" s="32">
        <v>1439</v>
      </c>
      <c r="F131" s="32">
        <v>1439</v>
      </c>
      <c r="G131" s="32">
        <v>1438.2</v>
      </c>
      <c r="H131" s="39">
        <f>G131/F131*100</f>
        <v>99.94440583738708</v>
      </c>
    </row>
    <row r="132" spans="1:8" ht="36" customHeight="1">
      <c r="A132" s="34"/>
      <c r="B132" s="34"/>
      <c r="C132" s="34" t="s">
        <v>16</v>
      </c>
      <c r="D132" s="37" t="s">
        <v>17</v>
      </c>
      <c r="E132" s="32">
        <v>0</v>
      </c>
      <c r="F132" s="32">
        <v>0</v>
      </c>
      <c r="G132" s="32">
        <v>55.95</v>
      </c>
      <c r="H132" s="316" t="s">
        <v>18</v>
      </c>
    </row>
    <row r="133" spans="1:8" ht="36" customHeight="1">
      <c r="A133" s="34"/>
      <c r="B133" s="34"/>
      <c r="C133" s="315" t="s">
        <v>45</v>
      </c>
      <c r="D133" s="37" t="s">
        <v>46</v>
      </c>
      <c r="E133" s="32">
        <v>0</v>
      </c>
      <c r="F133" s="32">
        <v>21803</v>
      </c>
      <c r="G133" s="32">
        <v>22005.29</v>
      </c>
      <c r="H133" s="39">
        <f aca="true" t="shared" si="7" ref="H133:H144">G133/F133*100</f>
        <v>100.92780809980277</v>
      </c>
    </row>
    <row r="134" spans="1:8" ht="57.75" customHeight="1">
      <c r="A134" s="34"/>
      <c r="B134" s="34"/>
      <c r="C134" s="315">
        <v>2707</v>
      </c>
      <c r="D134" s="37" t="s">
        <v>47</v>
      </c>
      <c r="E134" s="32">
        <v>0</v>
      </c>
      <c r="F134" s="32">
        <v>0</v>
      </c>
      <c r="G134" s="32">
        <v>11836.53</v>
      </c>
      <c r="H134" s="316" t="s">
        <v>18</v>
      </c>
    </row>
    <row r="135" spans="1:8" ht="35.25" customHeight="1">
      <c r="A135" s="34"/>
      <c r="B135" s="34">
        <v>80113</v>
      </c>
      <c r="C135" s="315"/>
      <c r="D135" s="37" t="s">
        <v>192</v>
      </c>
      <c r="E135" s="32">
        <f>SUM(E136)</f>
        <v>0</v>
      </c>
      <c r="F135" s="32">
        <f>SUM(F136)</f>
        <v>0</v>
      </c>
      <c r="G135" s="32">
        <f>SUM(G136)</f>
        <v>2316</v>
      </c>
      <c r="H135" s="316" t="s">
        <v>18</v>
      </c>
    </row>
    <row r="136" spans="1:8" ht="64.5" customHeight="1">
      <c r="A136" s="34"/>
      <c r="B136" s="34"/>
      <c r="C136" s="315">
        <v>2310</v>
      </c>
      <c r="D136" s="37" t="s">
        <v>19</v>
      </c>
      <c r="E136" s="32">
        <v>0</v>
      </c>
      <c r="F136" s="32">
        <v>0</v>
      </c>
      <c r="G136" s="32">
        <v>2316</v>
      </c>
      <c r="H136" s="316" t="s">
        <v>18</v>
      </c>
    </row>
    <row r="137" spans="1:8" ht="33" customHeight="1">
      <c r="A137" s="34"/>
      <c r="B137" s="34">
        <v>80195</v>
      </c>
      <c r="C137" s="34"/>
      <c r="D137" s="31" t="s">
        <v>10</v>
      </c>
      <c r="E137" s="32">
        <f>SUM(E138:E139)</f>
        <v>0</v>
      </c>
      <c r="F137" s="32">
        <f>SUM(F138:F139)</f>
        <v>76836</v>
      </c>
      <c r="G137" s="32">
        <f>SUM(G138:G139)</f>
        <v>218142.44</v>
      </c>
      <c r="H137" s="33">
        <f t="shared" si="7"/>
        <v>283.90655421937635</v>
      </c>
    </row>
    <row r="138" spans="1:256" s="40" customFormat="1" ht="56.25" customHeight="1">
      <c r="A138" s="36"/>
      <c r="B138" s="36"/>
      <c r="C138" s="36">
        <v>2030</v>
      </c>
      <c r="D138" s="37" t="s">
        <v>100</v>
      </c>
      <c r="E138" s="38">
        <v>0</v>
      </c>
      <c r="F138" s="38">
        <v>552</v>
      </c>
      <c r="G138" s="38">
        <v>552</v>
      </c>
      <c r="H138" s="33">
        <f t="shared" si="7"/>
        <v>100</v>
      </c>
      <c r="IU138" s="6"/>
      <c r="IV138" s="6"/>
    </row>
    <row r="139" spans="1:256" s="40" customFormat="1" ht="56.25" customHeight="1">
      <c r="A139" s="36"/>
      <c r="B139" s="36"/>
      <c r="C139" s="36">
        <v>2440</v>
      </c>
      <c r="D139" s="37" t="s">
        <v>396</v>
      </c>
      <c r="E139" s="38">
        <v>0</v>
      </c>
      <c r="F139" s="38">
        <v>76284</v>
      </c>
      <c r="G139" s="38">
        <v>217590.44</v>
      </c>
      <c r="H139" s="33">
        <f t="shared" si="7"/>
        <v>285.2373236851764</v>
      </c>
      <c r="IU139" s="6"/>
      <c r="IV139" s="6"/>
    </row>
    <row r="140" spans="1:256" s="9" customFormat="1" ht="36.75" customHeight="1">
      <c r="A140" s="62">
        <v>852</v>
      </c>
      <c r="B140" s="62"/>
      <c r="C140" s="62"/>
      <c r="D140" s="161" t="s">
        <v>102</v>
      </c>
      <c r="E140" s="64">
        <f>SUM(E141,E143,E146,E152,E156,E159,E162,E172,E176)</f>
        <v>14028250</v>
      </c>
      <c r="F140" s="64">
        <f>SUM(F141,F143,F146,F152,F156,F159,F162,F172,F176)</f>
        <v>14792047</v>
      </c>
      <c r="G140" s="64">
        <f>SUM(G141,G143,G146,G152,G156,G159,G162,G172,G176)</f>
        <v>14782300.17</v>
      </c>
      <c r="H140" s="311">
        <f t="shared" si="7"/>
        <v>99.93410763229727</v>
      </c>
      <c r="IV140" s="6"/>
    </row>
    <row r="141" spans="1:8" ht="36.75" customHeight="1">
      <c r="A141" s="34"/>
      <c r="B141" s="34">
        <v>85202</v>
      </c>
      <c r="C141" s="34"/>
      <c r="D141" s="31" t="s">
        <v>198</v>
      </c>
      <c r="E141" s="32">
        <f>SUM(E142)</f>
        <v>0</v>
      </c>
      <c r="F141" s="32">
        <f>SUM(F142)</f>
        <v>7500</v>
      </c>
      <c r="G141" s="32">
        <f>SUM(G142)</f>
        <v>7585.8</v>
      </c>
      <c r="H141" s="33">
        <f t="shared" si="7"/>
        <v>101.144</v>
      </c>
    </row>
    <row r="142" spans="1:8" ht="36.75" customHeight="1">
      <c r="A142" s="34"/>
      <c r="B142" s="34"/>
      <c r="C142" s="315" t="s">
        <v>45</v>
      </c>
      <c r="D142" s="31" t="s">
        <v>46</v>
      </c>
      <c r="E142" s="32">
        <v>0</v>
      </c>
      <c r="F142" s="32">
        <v>7500</v>
      </c>
      <c r="G142" s="32">
        <v>7585.8</v>
      </c>
      <c r="H142" s="33">
        <f t="shared" si="7"/>
        <v>101.144</v>
      </c>
    </row>
    <row r="143" spans="1:8" ht="36.75" customHeight="1">
      <c r="A143" s="34"/>
      <c r="B143" s="34">
        <v>85203</v>
      </c>
      <c r="C143" s="34"/>
      <c r="D143" s="31" t="s">
        <v>103</v>
      </c>
      <c r="E143" s="32">
        <f>SUM(E144:E145)</f>
        <v>0</v>
      </c>
      <c r="F143" s="32">
        <f>SUM(F144:F145)</f>
        <v>180600</v>
      </c>
      <c r="G143" s="32">
        <f>SUM(G144:G145)</f>
        <v>185599.25</v>
      </c>
      <c r="H143" s="33">
        <f t="shared" si="7"/>
        <v>102.76813399778517</v>
      </c>
    </row>
    <row r="144" spans="1:8" ht="36.75" customHeight="1">
      <c r="A144" s="34"/>
      <c r="B144" s="34"/>
      <c r="C144" s="34" t="s">
        <v>14</v>
      </c>
      <c r="D144" s="31" t="s">
        <v>38</v>
      </c>
      <c r="E144" s="32">
        <v>0</v>
      </c>
      <c r="F144" s="32">
        <v>147600</v>
      </c>
      <c r="G144" s="32">
        <v>154345</v>
      </c>
      <c r="H144" s="33">
        <f t="shared" si="7"/>
        <v>104.569783197832</v>
      </c>
    </row>
    <row r="145" spans="1:8" ht="36.75" customHeight="1">
      <c r="A145" s="34"/>
      <c r="B145" s="34"/>
      <c r="C145" s="34" t="s">
        <v>45</v>
      </c>
      <c r="D145" s="31" t="s">
        <v>46</v>
      </c>
      <c r="E145" s="32">
        <v>0</v>
      </c>
      <c r="F145" s="32">
        <v>33000</v>
      </c>
      <c r="G145" s="32">
        <v>31254.25</v>
      </c>
      <c r="H145" s="33">
        <f>G145/F145*100</f>
        <v>94.70984848484848</v>
      </c>
    </row>
    <row r="146" spans="1:8" ht="60" customHeight="1">
      <c r="A146" s="34"/>
      <c r="B146" s="36">
        <v>85212</v>
      </c>
      <c r="C146" s="36"/>
      <c r="D146" s="37" t="s">
        <v>398</v>
      </c>
      <c r="E146" s="38">
        <f>SUM(E147:E151)</f>
        <v>10597000</v>
      </c>
      <c r="F146" s="38">
        <f>SUM(F147:F151)</f>
        <v>10539500</v>
      </c>
      <c r="G146" s="38">
        <f>SUM(G147:G151)</f>
        <v>10531708.84</v>
      </c>
      <c r="H146" s="39">
        <f>G146/F146*100</f>
        <v>99.9260765690972</v>
      </c>
    </row>
    <row r="147" spans="1:8" ht="27" customHeight="1">
      <c r="A147" s="34"/>
      <c r="B147" s="36"/>
      <c r="C147" s="317" t="s">
        <v>16</v>
      </c>
      <c r="D147" s="37" t="s">
        <v>17</v>
      </c>
      <c r="E147" s="38">
        <v>0</v>
      </c>
      <c r="F147" s="38">
        <v>2000</v>
      </c>
      <c r="G147" s="38">
        <v>2118.62</v>
      </c>
      <c r="H147" s="39">
        <f>G147/F147*100</f>
        <v>105.931</v>
      </c>
    </row>
    <row r="148" spans="1:8" ht="27" customHeight="1">
      <c r="A148" s="34"/>
      <c r="B148" s="36"/>
      <c r="C148" s="317" t="s">
        <v>45</v>
      </c>
      <c r="D148" s="37" t="s">
        <v>46</v>
      </c>
      <c r="E148" s="38">
        <v>0</v>
      </c>
      <c r="F148" s="38">
        <v>33000</v>
      </c>
      <c r="G148" s="38">
        <v>34406.43</v>
      </c>
      <c r="H148" s="39">
        <f>G148/F148*100</f>
        <v>104.26190909090909</v>
      </c>
    </row>
    <row r="149" spans="1:8" ht="27" customHeight="1">
      <c r="A149" s="34"/>
      <c r="B149" s="36"/>
      <c r="C149" s="317" t="s">
        <v>427</v>
      </c>
      <c r="D149" s="37" t="s">
        <v>560</v>
      </c>
      <c r="E149" s="38">
        <v>0</v>
      </c>
      <c r="F149" s="38">
        <v>7500</v>
      </c>
      <c r="G149" s="38">
        <v>7523.16</v>
      </c>
      <c r="H149" s="39">
        <f>G149/F149*100</f>
        <v>100.30879999999999</v>
      </c>
    </row>
    <row r="150" spans="1:8" ht="75.75" customHeight="1">
      <c r="A150" s="34"/>
      <c r="B150" s="34"/>
      <c r="C150" s="36">
        <v>2010</v>
      </c>
      <c r="D150" s="37" t="s">
        <v>42</v>
      </c>
      <c r="E150" s="38">
        <v>10573000</v>
      </c>
      <c r="F150" s="38">
        <v>10473000</v>
      </c>
      <c r="G150" s="38">
        <v>10361830.93</v>
      </c>
      <c r="H150" s="39">
        <f aca="true" t="shared" si="8" ref="H150:H166">G150/F150*100</f>
        <v>98.93851742576148</v>
      </c>
    </row>
    <row r="151" spans="1:8" ht="66.75" customHeight="1">
      <c r="A151" s="34"/>
      <c r="B151" s="34"/>
      <c r="C151" s="36">
        <v>2360</v>
      </c>
      <c r="D151" s="37" t="s">
        <v>43</v>
      </c>
      <c r="E151" s="38">
        <v>24000</v>
      </c>
      <c r="F151" s="38">
        <v>24000</v>
      </c>
      <c r="G151" s="38">
        <v>125829.7</v>
      </c>
      <c r="H151" s="39">
        <f t="shared" si="8"/>
        <v>524.2904166666666</v>
      </c>
    </row>
    <row r="152" spans="1:8" ht="74.25" customHeight="1">
      <c r="A152" s="34"/>
      <c r="B152" s="36">
        <v>85213</v>
      </c>
      <c r="C152" s="36"/>
      <c r="D152" s="5" t="s">
        <v>399</v>
      </c>
      <c r="E152" s="38">
        <f>SUM(E153:E155)</f>
        <v>113100</v>
      </c>
      <c r="F152" s="38">
        <f>SUM(F153:F155)</f>
        <v>122280</v>
      </c>
      <c r="G152" s="38">
        <f>SUM(G153:G155)</f>
        <v>122157.05</v>
      </c>
      <c r="H152" s="39">
        <f t="shared" si="8"/>
        <v>99.89945207719987</v>
      </c>
    </row>
    <row r="153" spans="1:8" ht="37.5" customHeight="1">
      <c r="A153" s="34"/>
      <c r="B153" s="36"/>
      <c r="C153" s="317" t="s">
        <v>45</v>
      </c>
      <c r="D153" s="37" t="s">
        <v>46</v>
      </c>
      <c r="E153" s="38">
        <v>0</v>
      </c>
      <c r="F153" s="38">
        <v>780</v>
      </c>
      <c r="G153" s="38">
        <v>786.05</v>
      </c>
      <c r="H153" s="39">
        <f t="shared" si="8"/>
        <v>100.77564102564102</v>
      </c>
    </row>
    <row r="154" spans="1:8" ht="66.75" customHeight="1">
      <c r="A154" s="34"/>
      <c r="B154" s="34"/>
      <c r="C154" s="36">
        <v>2010</v>
      </c>
      <c r="D154" s="37" t="s">
        <v>42</v>
      </c>
      <c r="E154" s="38">
        <v>20200</v>
      </c>
      <c r="F154" s="38">
        <v>34500</v>
      </c>
      <c r="G154" s="38">
        <v>34371</v>
      </c>
      <c r="H154" s="39">
        <f t="shared" si="8"/>
        <v>99.62608695652175</v>
      </c>
    </row>
    <row r="155" spans="1:8" ht="56.25" customHeight="1">
      <c r="A155" s="34"/>
      <c r="B155" s="34"/>
      <c r="C155" s="36">
        <v>2030</v>
      </c>
      <c r="D155" s="37" t="s">
        <v>100</v>
      </c>
      <c r="E155" s="38">
        <v>92900</v>
      </c>
      <c r="F155" s="38">
        <v>87000</v>
      </c>
      <c r="G155" s="38">
        <v>87000</v>
      </c>
      <c r="H155" s="39">
        <f t="shared" si="8"/>
        <v>100</v>
      </c>
    </row>
    <row r="156" spans="1:8" ht="47.25" customHeight="1">
      <c r="A156" s="34"/>
      <c r="B156" s="36">
        <v>85214</v>
      </c>
      <c r="C156" s="36"/>
      <c r="D156" s="37" t="s">
        <v>104</v>
      </c>
      <c r="E156" s="38">
        <f>SUM(E157:E158)</f>
        <v>968000</v>
      </c>
      <c r="F156" s="38">
        <f>SUM(F157:F158)</f>
        <v>1036300</v>
      </c>
      <c r="G156" s="38">
        <f>SUM(G157:G158)</f>
        <v>1036416.93</v>
      </c>
      <c r="H156" s="39">
        <f t="shared" si="8"/>
        <v>100.01128341213933</v>
      </c>
    </row>
    <row r="157" spans="1:8" ht="33" customHeight="1">
      <c r="A157" s="34"/>
      <c r="B157" s="36"/>
      <c r="C157" s="317" t="s">
        <v>45</v>
      </c>
      <c r="D157" s="37" t="s">
        <v>46</v>
      </c>
      <c r="E157" s="38">
        <v>0</v>
      </c>
      <c r="F157" s="38">
        <v>4300</v>
      </c>
      <c r="G157" s="38">
        <v>4416.93</v>
      </c>
      <c r="H157" s="39">
        <f t="shared" si="8"/>
        <v>102.7193023255814</v>
      </c>
    </row>
    <row r="158" spans="1:8" ht="59.25" customHeight="1">
      <c r="A158" s="34"/>
      <c r="B158" s="34"/>
      <c r="C158" s="36">
        <v>2030</v>
      </c>
      <c r="D158" s="37" t="s">
        <v>100</v>
      </c>
      <c r="E158" s="38">
        <v>968000</v>
      </c>
      <c r="F158" s="38">
        <v>1032000</v>
      </c>
      <c r="G158" s="38">
        <v>1032000</v>
      </c>
      <c r="H158" s="39">
        <f t="shared" si="8"/>
        <v>100</v>
      </c>
    </row>
    <row r="159" spans="1:8" ht="33" customHeight="1">
      <c r="A159" s="34"/>
      <c r="B159" s="34">
        <v>85216</v>
      </c>
      <c r="C159" s="36"/>
      <c r="D159" s="37" t="s">
        <v>428</v>
      </c>
      <c r="E159" s="38">
        <f>SUM(E160:E161)</f>
        <v>1019000</v>
      </c>
      <c r="F159" s="38">
        <f>SUM(F160:F161)</f>
        <v>1048150</v>
      </c>
      <c r="G159" s="38">
        <f>SUM(G160:G161)</f>
        <v>1048392.87</v>
      </c>
      <c r="H159" s="39">
        <f t="shared" si="8"/>
        <v>100.02317130181748</v>
      </c>
    </row>
    <row r="160" spans="1:8" ht="32.25" customHeight="1">
      <c r="A160" s="34"/>
      <c r="B160" s="34"/>
      <c r="C160" s="317" t="s">
        <v>45</v>
      </c>
      <c r="D160" s="37" t="s">
        <v>46</v>
      </c>
      <c r="E160" s="38">
        <v>0</v>
      </c>
      <c r="F160" s="38">
        <v>13150</v>
      </c>
      <c r="G160" s="38">
        <v>13392.87</v>
      </c>
      <c r="H160" s="39">
        <f t="shared" si="8"/>
        <v>101.84692015209127</v>
      </c>
    </row>
    <row r="161" spans="1:8" ht="45" customHeight="1">
      <c r="A161" s="34"/>
      <c r="B161" s="34"/>
      <c r="C161" s="36">
        <v>2030</v>
      </c>
      <c r="D161" s="37" t="s">
        <v>100</v>
      </c>
      <c r="E161" s="38">
        <v>1019000</v>
      </c>
      <c r="F161" s="38">
        <v>1035000</v>
      </c>
      <c r="G161" s="38">
        <v>1035000</v>
      </c>
      <c r="H161" s="39">
        <f t="shared" si="8"/>
        <v>100</v>
      </c>
    </row>
    <row r="162" spans="1:8" ht="30" customHeight="1">
      <c r="A162" s="34"/>
      <c r="B162" s="34">
        <v>85219</v>
      </c>
      <c r="C162" s="34"/>
      <c r="D162" s="31" t="s">
        <v>105</v>
      </c>
      <c r="E162" s="32">
        <f>SUM(E163:E171)</f>
        <v>910700</v>
      </c>
      <c r="F162" s="32">
        <f>SUM(F163:F171)</f>
        <v>1045567</v>
      </c>
      <c r="G162" s="32">
        <f>SUM(G163:G171)</f>
        <v>1036840.6900000001</v>
      </c>
      <c r="H162" s="33">
        <f t="shared" si="8"/>
        <v>99.16539925227174</v>
      </c>
    </row>
    <row r="163" spans="1:8" ht="30" customHeight="1">
      <c r="A163" s="34"/>
      <c r="B163" s="34"/>
      <c r="C163" s="315" t="s">
        <v>14</v>
      </c>
      <c r="D163" s="31" t="s">
        <v>38</v>
      </c>
      <c r="E163" s="32">
        <v>147600</v>
      </c>
      <c r="F163" s="32">
        <v>0</v>
      </c>
      <c r="G163" s="32">
        <v>0</v>
      </c>
      <c r="H163" s="35" t="s">
        <v>18</v>
      </c>
    </row>
    <row r="164" spans="1:8" ht="25.5" customHeight="1">
      <c r="A164" s="34"/>
      <c r="B164" s="34"/>
      <c r="C164" s="34" t="s">
        <v>16</v>
      </c>
      <c r="D164" s="31" t="s">
        <v>17</v>
      </c>
      <c r="E164" s="32">
        <v>0</v>
      </c>
      <c r="F164" s="32">
        <v>50</v>
      </c>
      <c r="G164" s="32">
        <v>55.69</v>
      </c>
      <c r="H164" s="33">
        <f t="shared" si="8"/>
        <v>111.38</v>
      </c>
    </row>
    <row r="165" spans="1:8" ht="25.5" customHeight="1">
      <c r="A165" s="34"/>
      <c r="B165" s="34"/>
      <c r="C165" s="315" t="s">
        <v>429</v>
      </c>
      <c r="D165" s="31" t="s">
        <v>17</v>
      </c>
      <c r="E165" s="32">
        <v>0</v>
      </c>
      <c r="F165" s="32">
        <v>0</v>
      </c>
      <c r="G165" s="32">
        <v>2.16</v>
      </c>
      <c r="H165" s="35" t="s">
        <v>18</v>
      </c>
    </row>
    <row r="166" spans="1:8" ht="25.5" customHeight="1">
      <c r="A166" s="34"/>
      <c r="B166" s="34"/>
      <c r="C166" s="315" t="s">
        <v>45</v>
      </c>
      <c r="D166" s="31" t="s">
        <v>46</v>
      </c>
      <c r="E166" s="32">
        <v>33000</v>
      </c>
      <c r="F166" s="32">
        <v>650</v>
      </c>
      <c r="G166" s="32">
        <v>672.8</v>
      </c>
      <c r="H166" s="33">
        <f t="shared" si="8"/>
        <v>103.5076923076923</v>
      </c>
    </row>
    <row r="167" spans="1:8" ht="77.25" customHeight="1">
      <c r="A167" s="34"/>
      <c r="B167" s="34"/>
      <c r="C167" s="315">
        <v>2007</v>
      </c>
      <c r="D167" s="37" t="s">
        <v>579</v>
      </c>
      <c r="E167" s="32">
        <v>0</v>
      </c>
      <c r="F167" s="32">
        <v>233449</v>
      </c>
      <c r="G167" s="32">
        <v>226468.98</v>
      </c>
      <c r="H167" s="33">
        <f>G167/F167*100</f>
        <v>97.01004502053982</v>
      </c>
    </row>
    <row r="168" spans="1:8" ht="68.25" customHeight="1">
      <c r="A168" s="34"/>
      <c r="B168" s="34"/>
      <c r="C168" s="34">
        <v>2009</v>
      </c>
      <c r="D168" s="37" t="s">
        <v>579</v>
      </c>
      <c r="E168" s="32">
        <v>0</v>
      </c>
      <c r="F168" s="32">
        <v>11992</v>
      </c>
      <c r="G168" s="32">
        <v>11622.02</v>
      </c>
      <c r="H168" s="33">
        <f>G168/F168*100</f>
        <v>96.91477651767846</v>
      </c>
    </row>
    <row r="169" spans="1:8" ht="51" customHeight="1">
      <c r="A169" s="34"/>
      <c r="B169" s="34"/>
      <c r="C169" s="36">
        <v>2030</v>
      </c>
      <c r="D169" s="37" t="s">
        <v>100</v>
      </c>
      <c r="E169" s="38">
        <v>730100</v>
      </c>
      <c r="F169" s="38">
        <v>795925</v>
      </c>
      <c r="G169" s="38">
        <v>794518.86</v>
      </c>
      <c r="H169" s="39">
        <f>G169/F169*100</f>
        <v>99.82333260043346</v>
      </c>
    </row>
    <row r="170" spans="1:8" ht="78" customHeight="1">
      <c r="A170" s="34"/>
      <c r="B170" s="34"/>
      <c r="C170" s="36">
        <v>6207</v>
      </c>
      <c r="D170" s="37" t="s">
        <v>579</v>
      </c>
      <c r="E170" s="38">
        <v>0</v>
      </c>
      <c r="F170" s="38">
        <v>2976</v>
      </c>
      <c r="G170" s="38">
        <v>2975.15</v>
      </c>
      <c r="H170" s="39">
        <f>G170/F170*100</f>
        <v>99.97143817204301</v>
      </c>
    </row>
    <row r="171" spans="1:8" ht="75" customHeight="1">
      <c r="A171" s="34"/>
      <c r="B171" s="34"/>
      <c r="C171" s="36">
        <v>6209</v>
      </c>
      <c r="D171" s="37" t="s">
        <v>579</v>
      </c>
      <c r="E171" s="38">
        <v>0</v>
      </c>
      <c r="F171" s="38">
        <v>525</v>
      </c>
      <c r="G171" s="38">
        <v>525.03</v>
      </c>
      <c r="H171" s="39">
        <f>G171/F171*100</f>
        <v>100.00571428571428</v>
      </c>
    </row>
    <row r="172" spans="1:8" ht="38.25" customHeight="1">
      <c r="A172" s="34"/>
      <c r="B172" s="36">
        <v>85228</v>
      </c>
      <c r="C172" s="36"/>
      <c r="D172" s="37" t="s">
        <v>106</v>
      </c>
      <c r="E172" s="38">
        <f>SUM(E173:E175)</f>
        <v>420450</v>
      </c>
      <c r="F172" s="38">
        <f>SUM(F173:F175)</f>
        <v>388150</v>
      </c>
      <c r="G172" s="38">
        <f>SUM(G173:G175)</f>
        <v>389598.74</v>
      </c>
      <c r="H172" s="39">
        <f aca="true" t="shared" si="9" ref="H172:H186">G172/F172*100</f>
        <v>100.37324230323328</v>
      </c>
    </row>
    <row r="173" spans="1:8" ht="30.75" customHeight="1">
      <c r="A173" s="34"/>
      <c r="B173" s="34"/>
      <c r="C173" s="34" t="s">
        <v>14</v>
      </c>
      <c r="D173" s="31" t="s">
        <v>38</v>
      </c>
      <c r="E173" s="32">
        <v>300000</v>
      </c>
      <c r="F173" s="32">
        <v>270000</v>
      </c>
      <c r="G173" s="32">
        <v>271404.82</v>
      </c>
      <c r="H173" s="33">
        <f t="shared" si="9"/>
        <v>100.5203037037037</v>
      </c>
    </row>
    <row r="174" spans="1:8" ht="69" customHeight="1">
      <c r="A174" s="34"/>
      <c r="B174" s="34"/>
      <c r="C174" s="36">
        <v>2010</v>
      </c>
      <c r="D174" s="37" t="s">
        <v>11</v>
      </c>
      <c r="E174" s="38">
        <v>120000</v>
      </c>
      <c r="F174" s="38">
        <v>117700</v>
      </c>
      <c r="G174" s="38">
        <v>117227</v>
      </c>
      <c r="H174" s="39">
        <f t="shared" si="9"/>
        <v>99.59813084112149</v>
      </c>
    </row>
    <row r="175" spans="1:8" ht="56.25" customHeight="1">
      <c r="A175" s="34"/>
      <c r="B175" s="34"/>
      <c r="C175" s="36">
        <v>2360</v>
      </c>
      <c r="D175" s="37" t="s">
        <v>43</v>
      </c>
      <c r="E175" s="38">
        <v>450</v>
      </c>
      <c r="F175" s="38">
        <v>450</v>
      </c>
      <c r="G175" s="38">
        <v>966.92</v>
      </c>
      <c r="H175" s="39">
        <f t="shared" si="9"/>
        <v>214.8711111111111</v>
      </c>
    </row>
    <row r="176" spans="1:8" ht="30" customHeight="1">
      <c r="A176" s="34"/>
      <c r="B176" s="34">
        <v>85295</v>
      </c>
      <c r="C176" s="34"/>
      <c r="D176" s="37" t="s">
        <v>10</v>
      </c>
      <c r="E176" s="32">
        <f>SUM(E177:E177)</f>
        <v>0</v>
      </c>
      <c r="F176" s="32">
        <f>SUM(F177:F177)</f>
        <v>424000</v>
      </c>
      <c r="G176" s="32">
        <f>SUM(G177:G177)</f>
        <v>424000</v>
      </c>
      <c r="H176" s="33">
        <f t="shared" si="9"/>
        <v>100</v>
      </c>
    </row>
    <row r="177" spans="1:8" ht="47.25" customHeight="1">
      <c r="A177" s="34"/>
      <c r="B177" s="34"/>
      <c r="C177" s="36">
        <v>2030</v>
      </c>
      <c r="D177" s="37" t="s">
        <v>100</v>
      </c>
      <c r="E177" s="38">
        <v>0</v>
      </c>
      <c r="F177" s="38">
        <v>424000</v>
      </c>
      <c r="G177" s="38">
        <v>424000</v>
      </c>
      <c r="H177" s="39">
        <f t="shared" si="9"/>
        <v>100</v>
      </c>
    </row>
    <row r="178" spans="1:8" s="9" customFormat="1" ht="47.25" customHeight="1">
      <c r="A178" s="62">
        <v>853</v>
      </c>
      <c r="B178" s="62"/>
      <c r="C178" s="74"/>
      <c r="D178" s="63" t="s">
        <v>200</v>
      </c>
      <c r="E178" s="75">
        <f>SUM(E179,E181,E183)</f>
        <v>0</v>
      </c>
      <c r="F178" s="75">
        <f>SUM(F179,F181,F183)</f>
        <v>726420</v>
      </c>
      <c r="G178" s="75">
        <f>SUM(G179,G181,G183)</f>
        <v>15834.62</v>
      </c>
      <c r="H178" s="372" t="s">
        <v>18</v>
      </c>
    </row>
    <row r="179" spans="1:8" ht="31.5" customHeight="1">
      <c r="A179" s="34"/>
      <c r="B179" s="34">
        <v>85305</v>
      </c>
      <c r="C179" s="36"/>
      <c r="D179" s="37" t="s">
        <v>201</v>
      </c>
      <c r="E179" s="38">
        <f>SUM(E180)</f>
        <v>0</v>
      </c>
      <c r="F179" s="38">
        <f>SUM(F180)</f>
        <v>0</v>
      </c>
      <c r="G179" s="38">
        <f>SUM(G180)</f>
        <v>6.77</v>
      </c>
      <c r="H179" s="316" t="s">
        <v>18</v>
      </c>
    </row>
    <row r="180" spans="1:8" ht="35.25" customHeight="1">
      <c r="A180" s="34"/>
      <c r="B180" s="34"/>
      <c r="C180" s="317" t="s">
        <v>16</v>
      </c>
      <c r="D180" s="37" t="s">
        <v>88</v>
      </c>
      <c r="E180" s="38">
        <v>0</v>
      </c>
      <c r="F180" s="38">
        <v>0</v>
      </c>
      <c r="G180" s="38">
        <v>6.77</v>
      </c>
      <c r="H180" s="316" t="s">
        <v>18</v>
      </c>
    </row>
    <row r="181" spans="1:8" ht="35.25" customHeight="1">
      <c r="A181" s="34"/>
      <c r="B181" s="34">
        <v>85334</v>
      </c>
      <c r="C181" s="317"/>
      <c r="D181" s="37" t="s">
        <v>400</v>
      </c>
      <c r="E181" s="38">
        <f>SUM(E182)</f>
        <v>0</v>
      </c>
      <c r="F181" s="38">
        <f>SUM(F182)</f>
        <v>9703</v>
      </c>
      <c r="G181" s="38">
        <f>SUM(G182)</f>
        <v>0</v>
      </c>
      <c r="H181" s="316" t="s">
        <v>18</v>
      </c>
    </row>
    <row r="182" spans="1:8" ht="57.75" customHeight="1">
      <c r="A182" s="34"/>
      <c r="B182" s="34"/>
      <c r="C182" s="317">
        <v>2010</v>
      </c>
      <c r="D182" s="37" t="s">
        <v>11</v>
      </c>
      <c r="E182" s="38">
        <v>0</v>
      </c>
      <c r="F182" s="38">
        <v>9703</v>
      </c>
      <c r="G182" s="38">
        <v>0</v>
      </c>
      <c r="H182" s="316" t="s">
        <v>18</v>
      </c>
    </row>
    <row r="183" spans="1:8" ht="35.25" customHeight="1">
      <c r="A183" s="34"/>
      <c r="B183" s="34">
        <v>85395</v>
      </c>
      <c r="C183" s="317"/>
      <c r="D183" s="37" t="s">
        <v>10</v>
      </c>
      <c r="E183" s="38">
        <f>SUM(E184:E185)</f>
        <v>0</v>
      </c>
      <c r="F183" s="38">
        <f>SUM(F184:F185)</f>
        <v>716717</v>
      </c>
      <c r="G183" s="38">
        <f>SUM(G184:G185)</f>
        <v>15827.85</v>
      </c>
      <c r="H183" s="39">
        <f t="shared" si="9"/>
        <v>2.2083821089774625</v>
      </c>
    </row>
    <row r="184" spans="1:8" ht="82.5" customHeight="1">
      <c r="A184" s="34"/>
      <c r="B184" s="34"/>
      <c r="C184" s="317">
        <v>2007</v>
      </c>
      <c r="D184" s="37" t="s">
        <v>579</v>
      </c>
      <c r="E184" s="38">
        <v>0</v>
      </c>
      <c r="F184" s="38">
        <v>609209</v>
      </c>
      <c r="G184" s="38">
        <v>13453.67</v>
      </c>
      <c r="H184" s="39">
        <f t="shared" si="9"/>
        <v>2.2083833298588824</v>
      </c>
    </row>
    <row r="185" spans="1:8" ht="82.5" customHeight="1">
      <c r="A185" s="34"/>
      <c r="B185" s="34"/>
      <c r="C185" s="317">
        <v>2009</v>
      </c>
      <c r="D185" s="37" t="s">
        <v>579</v>
      </c>
      <c r="E185" s="38">
        <v>0</v>
      </c>
      <c r="F185" s="38">
        <v>107508</v>
      </c>
      <c r="G185" s="38">
        <v>2374.18</v>
      </c>
      <c r="H185" s="39">
        <f t="shared" si="9"/>
        <v>2.208375190683484</v>
      </c>
    </row>
    <row r="186" spans="1:256" s="9" customFormat="1" ht="32.25" customHeight="1">
      <c r="A186" s="62">
        <v>854</v>
      </c>
      <c r="B186" s="62"/>
      <c r="C186" s="74"/>
      <c r="D186" s="63" t="s">
        <v>107</v>
      </c>
      <c r="E186" s="75">
        <f>SUM(E187,E189)</f>
        <v>0</v>
      </c>
      <c r="F186" s="75">
        <f>SUM(F187,F189)</f>
        <v>374827</v>
      </c>
      <c r="G186" s="75">
        <f>SUM(G187,G189)</f>
        <v>256328.57</v>
      </c>
      <c r="H186" s="314">
        <f t="shared" si="9"/>
        <v>68.38583399808445</v>
      </c>
      <c r="IV186" s="6"/>
    </row>
    <row r="187" spans="1:8" ht="27.75" customHeight="1">
      <c r="A187" s="34"/>
      <c r="B187" s="34">
        <v>85407</v>
      </c>
      <c r="C187" s="36"/>
      <c r="D187" s="37" t="s">
        <v>108</v>
      </c>
      <c r="E187" s="38">
        <f>SUM(E188)</f>
        <v>0</v>
      </c>
      <c r="F187" s="38">
        <f>SUM(F188)</f>
        <v>0</v>
      </c>
      <c r="G187" s="38">
        <f>SUM(G188)</f>
        <v>10.22</v>
      </c>
      <c r="H187" s="316" t="s">
        <v>18</v>
      </c>
    </row>
    <row r="188" spans="1:8" ht="27.75" customHeight="1">
      <c r="A188" s="34"/>
      <c r="B188" s="34"/>
      <c r="C188" s="36" t="s">
        <v>16</v>
      </c>
      <c r="D188" s="37" t="s">
        <v>17</v>
      </c>
      <c r="E188" s="38">
        <v>0</v>
      </c>
      <c r="F188" s="38">
        <v>0</v>
      </c>
      <c r="G188" s="38">
        <v>10.22</v>
      </c>
      <c r="H188" s="316" t="s">
        <v>18</v>
      </c>
    </row>
    <row r="189" spans="1:8" ht="27.75" customHeight="1">
      <c r="A189" s="34"/>
      <c r="B189" s="34">
        <v>85415</v>
      </c>
      <c r="C189" s="36"/>
      <c r="D189" s="37" t="s">
        <v>109</v>
      </c>
      <c r="E189" s="38">
        <f>SUM(E190)</f>
        <v>0</v>
      </c>
      <c r="F189" s="38">
        <f>SUM(F190)</f>
        <v>374827</v>
      </c>
      <c r="G189" s="38">
        <f>SUM(G190)</f>
        <v>256318.35</v>
      </c>
      <c r="H189" s="39">
        <f>G189/F189*100</f>
        <v>68.38310740688371</v>
      </c>
    </row>
    <row r="190" spans="1:8" ht="53.25" customHeight="1">
      <c r="A190" s="34"/>
      <c r="B190" s="34"/>
      <c r="C190" s="36">
        <v>2030</v>
      </c>
      <c r="D190" s="37" t="s">
        <v>100</v>
      </c>
      <c r="E190" s="38">
        <v>0</v>
      </c>
      <c r="F190" s="38">
        <v>374827</v>
      </c>
      <c r="G190" s="38">
        <v>256318.35</v>
      </c>
      <c r="H190" s="39">
        <f>G190/F190*100</f>
        <v>68.38310740688371</v>
      </c>
    </row>
    <row r="191" spans="1:8" s="9" customFormat="1" ht="49.5" customHeight="1">
      <c r="A191" s="62">
        <v>900</v>
      </c>
      <c r="B191" s="62"/>
      <c r="C191" s="74"/>
      <c r="D191" s="63" t="s">
        <v>354</v>
      </c>
      <c r="E191" s="75">
        <f>SUM(E192,E195,E198,E200)</f>
        <v>780000</v>
      </c>
      <c r="F191" s="75">
        <f>SUM(F192,F195,F198,F200)</f>
        <v>2381528</v>
      </c>
      <c r="G191" s="75">
        <f>SUM(G192,G195,G198,G200)</f>
        <v>2448909.31</v>
      </c>
      <c r="H191" s="314">
        <f>G191/F191*100</f>
        <v>102.8293310009372</v>
      </c>
    </row>
    <row r="192" spans="1:8" ht="49.5" customHeight="1">
      <c r="A192" s="34"/>
      <c r="B192" s="34">
        <v>90004</v>
      </c>
      <c r="C192" s="36"/>
      <c r="D192" s="37" t="s">
        <v>207</v>
      </c>
      <c r="E192" s="38">
        <f>SUM(E193:E194)</f>
        <v>0</v>
      </c>
      <c r="F192" s="38">
        <f>SUM(F193:F194)</f>
        <v>1421640</v>
      </c>
      <c r="G192" s="38">
        <f>SUM(G193:G194)</f>
        <v>1422278.82</v>
      </c>
      <c r="H192" s="39">
        <f aca="true" t="shared" si="10" ref="H192:H197">G192/F192*100</f>
        <v>100.0449354266903</v>
      </c>
    </row>
    <row r="193" spans="1:8" ht="49.5" customHeight="1">
      <c r="A193" s="34"/>
      <c r="B193" s="34"/>
      <c r="C193" s="317" t="s">
        <v>16</v>
      </c>
      <c r="D193" s="37" t="s">
        <v>17</v>
      </c>
      <c r="E193" s="38">
        <v>0</v>
      </c>
      <c r="F193" s="38">
        <v>0</v>
      </c>
      <c r="G193" s="38">
        <v>639.11</v>
      </c>
      <c r="H193" s="316" t="s">
        <v>18</v>
      </c>
    </row>
    <row r="194" spans="1:8" ht="72" customHeight="1">
      <c r="A194" s="34"/>
      <c r="B194" s="34"/>
      <c r="C194" s="36">
        <v>6207</v>
      </c>
      <c r="D194" s="37" t="s">
        <v>579</v>
      </c>
      <c r="E194" s="38">
        <v>0</v>
      </c>
      <c r="F194" s="38">
        <v>1421640</v>
      </c>
      <c r="G194" s="38">
        <v>1421639.71</v>
      </c>
      <c r="H194" s="39">
        <f t="shared" si="10"/>
        <v>99.99997960102417</v>
      </c>
    </row>
    <row r="195" spans="1:8" ht="49.5" customHeight="1">
      <c r="A195" s="34"/>
      <c r="B195" s="34">
        <v>90019</v>
      </c>
      <c r="C195" s="36"/>
      <c r="D195" s="37" t="s">
        <v>447</v>
      </c>
      <c r="E195" s="38">
        <f>SUM(E196:E197)</f>
        <v>770000</v>
      </c>
      <c r="F195" s="38">
        <f>SUM(F196:F197)</f>
        <v>770000</v>
      </c>
      <c r="G195" s="38">
        <f>SUM(G196:G197)</f>
        <v>834516.13</v>
      </c>
      <c r="H195" s="39">
        <f t="shared" si="10"/>
        <v>108.37871818181819</v>
      </c>
    </row>
    <row r="196" spans="1:8" ht="49.5" customHeight="1">
      <c r="A196" s="34"/>
      <c r="B196" s="34"/>
      <c r="C196" s="317" t="s">
        <v>394</v>
      </c>
      <c r="D196" s="37" t="s">
        <v>402</v>
      </c>
      <c r="E196" s="38">
        <v>10000</v>
      </c>
      <c r="F196" s="38">
        <v>10000</v>
      </c>
      <c r="G196" s="38">
        <v>0</v>
      </c>
      <c r="H196" s="39">
        <f t="shared" si="10"/>
        <v>0</v>
      </c>
    </row>
    <row r="197" spans="1:8" ht="49.5" customHeight="1">
      <c r="A197" s="34"/>
      <c r="B197" s="34"/>
      <c r="C197" s="317" t="s">
        <v>28</v>
      </c>
      <c r="D197" s="37" t="s">
        <v>29</v>
      </c>
      <c r="E197" s="38">
        <v>760000</v>
      </c>
      <c r="F197" s="38">
        <v>760000</v>
      </c>
      <c r="G197" s="38">
        <v>834516.13</v>
      </c>
      <c r="H197" s="39">
        <f t="shared" si="10"/>
        <v>109.80475394736841</v>
      </c>
    </row>
    <row r="198" spans="1:8" ht="44.25" customHeight="1">
      <c r="A198" s="34"/>
      <c r="B198" s="34">
        <v>90020</v>
      </c>
      <c r="C198" s="36"/>
      <c r="D198" s="37" t="s">
        <v>355</v>
      </c>
      <c r="E198" s="38">
        <f>SUM(E199)</f>
        <v>0</v>
      </c>
      <c r="F198" s="38">
        <f>SUM(F199)</f>
        <v>0</v>
      </c>
      <c r="G198" s="38">
        <f>SUM(G199)</f>
        <v>3645.29</v>
      </c>
      <c r="H198" s="316" t="s">
        <v>18</v>
      </c>
    </row>
    <row r="199" spans="1:8" ht="42" customHeight="1">
      <c r="A199" s="34"/>
      <c r="B199" s="34"/>
      <c r="C199" s="317" t="s">
        <v>356</v>
      </c>
      <c r="D199" s="37" t="s">
        <v>357</v>
      </c>
      <c r="E199" s="38">
        <v>0</v>
      </c>
      <c r="F199" s="38">
        <v>0</v>
      </c>
      <c r="G199" s="38">
        <v>3645.29</v>
      </c>
      <c r="H199" s="316" t="s">
        <v>18</v>
      </c>
    </row>
    <row r="200" spans="1:8" ht="42" customHeight="1">
      <c r="A200" s="34"/>
      <c r="B200" s="34">
        <v>90095</v>
      </c>
      <c r="C200" s="317"/>
      <c r="D200" s="37" t="s">
        <v>10</v>
      </c>
      <c r="E200" s="38">
        <f>SUM(E201:E204)</f>
        <v>10000</v>
      </c>
      <c r="F200" s="38">
        <f>SUM(F201:F204)</f>
        <v>189888</v>
      </c>
      <c r="G200" s="38">
        <f>SUM(G201:G204)</f>
        <v>188469.07</v>
      </c>
      <c r="H200" s="39">
        <f aca="true" t="shared" si="11" ref="H200:H209">G200/F200*100</f>
        <v>99.25275425513988</v>
      </c>
    </row>
    <row r="201" spans="1:8" ht="42" customHeight="1">
      <c r="A201" s="34"/>
      <c r="B201" s="34"/>
      <c r="C201" s="317" t="s">
        <v>14</v>
      </c>
      <c r="D201" s="37" t="s">
        <v>38</v>
      </c>
      <c r="E201" s="38">
        <v>10000</v>
      </c>
      <c r="F201" s="38">
        <v>10000</v>
      </c>
      <c r="G201" s="38">
        <v>8521.42</v>
      </c>
      <c r="H201" s="39">
        <f t="shared" si="11"/>
        <v>85.21419999999999</v>
      </c>
    </row>
    <row r="202" spans="1:8" ht="42" customHeight="1">
      <c r="A202" s="34"/>
      <c r="B202" s="34"/>
      <c r="C202" s="317" t="s">
        <v>16</v>
      </c>
      <c r="D202" s="37" t="s">
        <v>17</v>
      </c>
      <c r="E202" s="38">
        <v>0</v>
      </c>
      <c r="F202" s="38">
        <v>0</v>
      </c>
      <c r="G202" s="38">
        <v>60.19</v>
      </c>
      <c r="H202" s="39" t="e">
        <f t="shared" si="11"/>
        <v>#DIV/0!</v>
      </c>
    </row>
    <row r="203" spans="1:8" ht="73.5" customHeight="1">
      <c r="A203" s="34"/>
      <c r="B203" s="34"/>
      <c r="C203" s="317">
        <v>2007</v>
      </c>
      <c r="D203" s="37" t="s">
        <v>579</v>
      </c>
      <c r="E203" s="38">
        <v>0</v>
      </c>
      <c r="F203" s="38">
        <v>171348</v>
      </c>
      <c r="G203" s="38">
        <v>171347.46</v>
      </c>
      <c r="H203" s="39">
        <f t="shared" si="11"/>
        <v>99.99968485188037</v>
      </c>
    </row>
    <row r="204" spans="1:8" ht="73.5" customHeight="1">
      <c r="A204" s="34"/>
      <c r="B204" s="34"/>
      <c r="C204" s="317">
        <v>6207</v>
      </c>
      <c r="D204" s="37" t="s">
        <v>579</v>
      </c>
      <c r="E204" s="38">
        <v>0</v>
      </c>
      <c r="F204" s="38">
        <v>8540</v>
      </c>
      <c r="G204" s="38">
        <v>8540</v>
      </c>
      <c r="H204" s="39">
        <f t="shared" si="11"/>
        <v>100</v>
      </c>
    </row>
    <row r="205" spans="1:8" ht="30.75" customHeight="1">
      <c r="A205" s="62">
        <v>926</v>
      </c>
      <c r="B205" s="62"/>
      <c r="C205" s="62"/>
      <c r="D205" s="161" t="s">
        <v>111</v>
      </c>
      <c r="E205" s="64">
        <f>SUM(E206,E210)</f>
        <v>947040</v>
      </c>
      <c r="F205" s="64">
        <f>SUM(F206,F210)</f>
        <v>1465744</v>
      </c>
      <c r="G205" s="64">
        <f>SUM(G206,G210)</f>
        <v>1327038.1400000001</v>
      </c>
      <c r="H205" s="311">
        <f t="shared" si="11"/>
        <v>90.53682907792904</v>
      </c>
    </row>
    <row r="206" spans="1:8" ht="30.75" customHeight="1">
      <c r="A206" s="34"/>
      <c r="B206" s="34">
        <v>92604</v>
      </c>
      <c r="C206" s="34"/>
      <c r="D206" s="31" t="s">
        <v>112</v>
      </c>
      <c r="E206" s="32">
        <f>SUM(E207:E209)</f>
        <v>947040</v>
      </c>
      <c r="F206" s="32">
        <f>SUM(F207:F209)</f>
        <v>1465744</v>
      </c>
      <c r="G206" s="32">
        <f>SUM(G207:G209)</f>
        <v>1324324.7400000002</v>
      </c>
      <c r="H206" s="33">
        <f t="shared" si="11"/>
        <v>90.35170807453417</v>
      </c>
    </row>
    <row r="207" spans="1:8" ht="30.75" customHeight="1">
      <c r="A207" s="34"/>
      <c r="B207" s="34"/>
      <c r="C207" s="34" t="s">
        <v>14</v>
      </c>
      <c r="D207" s="31" t="s">
        <v>38</v>
      </c>
      <c r="E207" s="32">
        <v>947000</v>
      </c>
      <c r="F207" s="32">
        <v>1347000</v>
      </c>
      <c r="G207" s="32">
        <v>1193296.37</v>
      </c>
      <c r="H207" s="33">
        <f t="shared" si="11"/>
        <v>88.58918856718635</v>
      </c>
    </row>
    <row r="208" spans="1:256" s="40" customFormat="1" ht="30.75" customHeight="1">
      <c r="A208" s="36"/>
      <c r="B208" s="36"/>
      <c r="C208" s="36" t="s">
        <v>16</v>
      </c>
      <c r="D208" s="37" t="s">
        <v>17</v>
      </c>
      <c r="E208" s="38">
        <v>40</v>
      </c>
      <c r="F208" s="38">
        <v>40</v>
      </c>
      <c r="G208" s="38">
        <v>29.84</v>
      </c>
      <c r="H208" s="33">
        <f t="shared" si="11"/>
        <v>74.6</v>
      </c>
      <c r="IU208" s="6"/>
      <c r="IV208" s="6"/>
    </row>
    <row r="209" spans="1:256" s="40" customFormat="1" ht="30.75" customHeight="1">
      <c r="A209" s="36"/>
      <c r="B209" s="36"/>
      <c r="C209" s="36" t="s">
        <v>45</v>
      </c>
      <c r="D209" s="37" t="s">
        <v>46</v>
      </c>
      <c r="E209" s="38">
        <v>0</v>
      </c>
      <c r="F209" s="38">
        <v>118704</v>
      </c>
      <c r="G209" s="38">
        <v>130998.53</v>
      </c>
      <c r="H209" s="33">
        <f t="shared" si="11"/>
        <v>110.3573005121984</v>
      </c>
      <c r="IU209" s="6"/>
      <c r="IV209" s="6"/>
    </row>
    <row r="210" spans="1:256" s="40" customFormat="1" ht="30.75" customHeight="1">
      <c r="A210" s="36"/>
      <c r="B210" s="36">
        <v>92605</v>
      </c>
      <c r="C210" s="36"/>
      <c r="D210" s="37" t="s">
        <v>216</v>
      </c>
      <c r="E210" s="38">
        <f>SUM(E211:E212)</f>
        <v>0</v>
      </c>
      <c r="F210" s="38">
        <f>SUM(F211:F212)</f>
        <v>0</v>
      </c>
      <c r="G210" s="38">
        <f>SUM(G211:G212)</f>
        <v>2713.4</v>
      </c>
      <c r="H210" s="35" t="s">
        <v>18</v>
      </c>
      <c r="IU210" s="6"/>
      <c r="IV210" s="6"/>
    </row>
    <row r="211" spans="1:256" s="40" customFormat="1" ht="51" customHeight="1">
      <c r="A211" s="36"/>
      <c r="B211" s="36"/>
      <c r="C211" s="317" t="s">
        <v>430</v>
      </c>
      <c r="D211" s="37" t="s">
        <v>431</v>
      </c>
      <c r="E211" s="38">
        <v>0</v>
      </c>
      <c r="F211" s="38">
        <v>0</v>
      </c>
      <c r="G211" s="38">
        <v>381</v>
      </c>
      <c r="H211" s="35" t="s">
        <v>18</v>
      </c>
      <c r="IU211" s="6"/>
      <c r="IV211" s="6"/>
    </row>
    <row r="212" spans="1:256" s="40" customFormat="1" ht="51" customHeight="1">
      <c r="A212" s="36"/>
      <c r="B212" s="36"/>
      <c r="C212" s="36">
        <v>2910</v>
      </c>
      <c r="D212" s="37" t="s">
        <v>432</v>
      </c>
      <c r="E212" s="38">
        <v>0</v>
      </c>
      <c r="F212" s="38">
        <v>0</v>
      </c>
      <c r="G212" s="38">
        <v>2332.4</v>
      </c>
      <c r="H212" s="35" t="s">
        <v>18</v>
      </c>
      <c r="IU212" s="6"/>
      <c r="IV212" s="6"/>
    </row>
    <row r="213" spans="1:8" s="9" customFormat="1" ht="34.5" customHeight="1">
      <c r="A213" s="318"/>
      <c r="B213" s="318"/>
      <c r="C213" s="318"/>
      <c r="D213" s="319" t="s">
        <v>113</v>
      </c>
      <c r="E213" s="80">
        <f>SUM(E205,E191,E186,E178,E140,E115,E110,E79,E72,E65,E46,E38,E26,E23,E9,E6)</f>
        <v>136718916</v>
      </c>
      <c r="F213" s="80">
        <f>SUM(F205,F191,F186,F178,F140,F115,F110,F79,F72,F65,F46,F38,F26,F23,F9,F6)</f>
        <v>141402858.81</v>
      </c>
      <c r="G213" s="80">
        <f>SUM(G205,G191,G186,G178,G140,G115,G110,G79,G72,G65,G46,G38,G26,G23,G9,G6)</f>
        <v>136564280.4</v>
      </c>
      <c r="H213" s="320">
        <f>G213/F213*100</f>
        <v>96.57816083018415</v>
      </c>
    </row>
    <row r="214" spans="1:8" ht="12.75">
      <c r="A214" s="321"/>
      <c r="B214" s="321"/>
      <c r="C214" s="321"/>
      <c r="D214" s="451"/>
      <c r="E214" s="322"/>
      <c r="F214" s="322"/>
      <c r="G214" s="322"/>
      <c r="H214" s="323"/>
    </row>
    <row r="215" spans="1:8" ht="12.75">
      <c r="A215" s="324"/>
      <c r="B215" s="324"/>
      <c r="C215" s="324"/>
      <c r="D215" s="325"/>
      <c r="E215" s="326"/>
      <c r="F215" s="326"/>
      <c r="G215" s="326"/>
      <c r="H215" s="327"/>
    </row>
    <row r="216" spans="1:8" ht="12.75">
      <c r="A216" s="324"/>
      <c r="B216" s="324"/>
      <c r="C216" s="324"/>
      <c r="D216" s="325"/>
      <c r="E216" s="326"/>
      <c r="F216" s="326"/>
      <c r="G216" s="326"/>
      <c r="H216" s="327"/>
    </row>
    <row r="217" spans="1:8" ht="12.75">
      <c r="A217" s="324"/>
      <c r="B217" s="324"/>
      <c r="C217" s="324"/>
      <c r="D217" s="325"/>
      <c r="E217" s="326"/>
      <c r="F217" s="326"/>
      <c r="G217" s="326"/>
      <c r="H217" s="327"/>
    </row>
    <row r="218" spans="1:8" ht="12.75">
      <c r="A218" s="324"/>
      <c r="B218" s="324"/>
      <c r="C218" s="324"/>
      <c r="D218" s="325"/>
      <c r="E218" s="326"/>
      <c r="F218" s="326"/>
      <c r="G218" s="326"/>
      <c r="H218" s="327"/>
    </row>
    <row r="219" spans="1:8" ht="12.75">
      <c r="A219" s="324"/>
      <c r="B219" s="324"/>
      <c r="C219" s="324"/>
      <c r="D219" s="325"/>
      <c r="E219" s="326"/>
      <c r="F219" s="326"/>
      <c r="G219" s="326"/>
      <c r="H219" s="327"/>
    </row>
    <row r="220" spans="1:8" ht="12.75">
      <c r="A220" s="324"/>
      <c r="B220" s="324"/>
      <c r="C220" s="324"/>
      <c r="D220" s="325"/>
      <c r="E220" s="326"/>
      <c r="F220" s="326"/>
      <c r="G220" s="326"/>
      <c r="H220" s="327"/>
    </row>
    <row r="221" spans="1:8" ht="12.75">
      <c r="A221" s="324"/>
      <c r="B221" s="324"/>
      <c r="C221" s="324"/>
      <c r="D221" s="325"/>
      <c r="E221" s="326"/>
      <c r="F221" s="326"/>
      <c r="G221" s="326"/>
      <c r="H221" s="327"/>
    </row>
    <row r="222" spans="1:8" ht="12.75">
      <c r="A222" s="324"/>
      <c r="B222" s="324"/>
      <c r="C222" s="324"/>
      <c r="D222" s="325"/>
      <c r="E222" s="326"/>
      <c r="F222" s="326"/>
      <c r="G222" s="326"/>
      <c r="H222" s="327"/>
    </row>
    <row r="223" spans="1:8" ht="12.75">
      <c r="A223" s="324"/>
      <c r="B223" s="324"/>
      <c r="C223" s="324"/>
      <c r="D223" s="325"/>
      <c r="E223" s="326"/>
      <c r="F223" s="326"/>
      <c r="G223" s="326"/>
      <c r="H223" s="327"/>
    </row>
    <row r="224" spans="1:8" ht="12.75">
      <c r="A224" s="324"/>
      <c r="B224" s="324"/>
      <c r="C224" s="324"/>
      <c r="D224" s="325"/>
      <c r="E224" s="326"/>
      <c r="F224" s="326"/>
      <c r="G224" s="326"/>
      <c r="H224" s="327"/>
    </row>
    <row r="225" spans="1:8" ht="12.75">
      <c r="A225" s="324"/>
      <c r="B225" s="324"/>
      <c r="C225" s="324"/>
      <c r="D225" s="325"/>
      <c r="E225" s="326"/>
      <c r="F225" s="326"/>
      <c r="G225" s="326"/>
      <c r="H225" s="327"/>
    </row>
    <row r="226" spans="1:8" ht="12.75">
      <c r="A226" s="324"/>
      <c r="B226" s="324"/>
      <c r="C226" s="324"/>
      <c r="D226" s="325"/>
      <c r="E226" s="326"/>
      <c r="F226" s="326"/>
      <c r="G226" s="326"/>
      <c r="H226" s="327"/>
    </row>
    <row r="227" spans="1:8" ht="12.75">
      <c r="A227" s="324"/>
      <c r="B227" s="324"/>
      <c r="C227" s="324"/>
      <c r="D227" s="325"/>
      <c r="E227" s="326"/>
      <c r="F227" s="326"/>
      <c r="G227" s="326"/>
      <c r="H227" s="327"/>
    </row>
    <row r="228" spans="1:8" ht="12.75">
      <c r="A228" s="324"/>
      <c r="B228" s="324"/>
      <c r="C228" s="324"/>
      <c r="D228" s="325"/>
      <c r="E228" s="326"/>
      <c r="F228" s="326"/>
      <c r="G228" s="326"/>
      <c r="H228" s="327"/>
    </row>
    <row r="229" spans="1:8" ht="12.75">
      <c r="A229" s="324"/>
      <c r="B229" s="324"/>
      <c r="C229" s="324"/>
      <c r="D229" s="325"/>
      <c r="E229" s="326"/>
      <c r="F229" s="326"/>
      <c r="G229" s="326"/>
      <c r="H229" s="327"/>
    </row>
    <row r="230" spans="1:8" ht="12.75">
      <c r="A230" s="324"/>
      <c r="B230" s="324"/>
      <c r="C230" s="324"/>
      <c r="D230" s="325"/>
      <c r="E230" s="326"/>
      <c r="F230" s="326"/>
      <c r="G230" s="326"/>
      <c r="H230" s="327"/>
    </row>
    <row r="231" spans="1:8" ht="12.75">
      <c r="A231" s="324"/>
      <c r="B231" s="324"/>
      <c r="C231" s="324"/>
      <c r="D231" s="325"/>
      <c r="E231" s="326"/>
      <c r="F231" s="326"/>
      <c r="G231" s="326"/>
      <c r="H231" s="327"/>
    </row>
    <row r="232" spans="1:8" ht="12.75">
      <c r="A232" s="324"/>
      <c r="B232" s="324"/>
      <c r="C232" s="324"/>
      <c r="D232" s="325"/>
      <c r="E232" s="326"/>
      <c r="F232" s="326"/>
      <c r="G232" s="326"/>
      <c r="H232" s="327"/>
    </row>
    <row r="233" spans="1:8" ht="12.75">
      <c r="A233" s="324"/>
      <c r="B233" s="324"/>
      <c r="C233" s="324"/>
      <c r="D233" s="325"/>
      <c r="E233" s="326"/>
      <c r="F233" s="326"/>
      <c r="G233" s="326"/>
      <c r="H233" s="327"/>
    </row>
    <row r="234" spans="1:8" ht="12.75">
      <c r="A234" s="324"/>
      <c r="B234" s="324"/>
      <c r="C234" s="324"/>
      <c r="D234" s="325"/>
      <c r="E234" s="326"/>
      <c r="F234" s="326"/>
      <c r="G234" s="326"/>
      <c r="H234" s="327"/>
    </row>
    <row r="235" spans="1:8" ht="12.75">
      <c r="A235" s="324"/>
      <c r="B235" s="324"/>
      <c r="C235" s="324"/>
      <c r="D235" s="325"/>
      <c r="E235" s="326"/>
      <c r="F235" s="326"/>
      <c r="G235" s="326"/>
      <c r="H235" s="327"/>
    </row>
    <row r="236" spans="1:8" ht="12.75">
      <c r="A236" s="324"/>
      <c r="B236" s="324"/>
      <c r="C236" s="324"/>
      <c r="D236" s="325"/>
      <c r="E236" s="326"/>
      <c r="F236" s="326"/>
      <c r="G236" s="326"/>
      <c r="H236" s="327"/>
    </row>
    <row r="237" spans="1:8" ht="12.75">
      <c r="A237" s="324"/>
      <c r="B237" s="324"/>
      <c r="C237" s="324"/>
      <c r="D237" s="325"/>
      <c r="E237" s="326"/>
      <c r="F237" s="326"/>
      <c r="G237" s="326"/>
      <c r="H237" s="327"/>
    </row>
    <row r="238" spans="1:8" ht="12.75">
      <c r="A238" s="324"/>
      <c r="B238" s="324"/>
      <c r="C238" s="324"/>
      <c r="D238" s="325"/>
      <c r="E238" s="326"/>
      <c r="F238" s="326"/>
      <c r="G238" s="326"/>
      <c r="H238" s="327"/>
    </row>
    <row r="239" spans="1:8" ht="12.75">
      <c r="A239" s="324"/>
      <c r="B239" s="324"/>
      <c r="C239" s="324"/>
      <c r="D239" s="325"/>
      <c r="E239" s="326"/>
      <c r="F239" s="326"/>
      <c r="G239" s="326"/>
      <c r="H239" s="327"/>
    </row>
    <row r="240" spans="1:8" ht="12.75">
      <c r="A240" s="324"/>
      <c r="B240" s="324"/>
      <c r="C240" s="324"/>
      <c r="D240" s="325"/>
      <c r="E240" s="326"/>
      <c r="F240" s="326"/>
      <c r="G240" s="326"/>
      <c r="H240" s="327"/>
    </row>
    <row r="241" spans="1:8" ht="12.75">
      <c r="A241" s="324"/>
      <c r="B241" s="324"/>
      <c r="C241" s="324"/>
      <c r="D241" s="325"/>
      <c r="E241" s="326"/>
      <c r="F241" s="326"/>
      <c r="G241" s="326"/>
      <c r="H241" s="327"/>
    </row>
    <row r="242" spans="1:8" ht="12.75">
      <c r="A242" s="324"/>
      <c r="B242" s="324"/>
      <c r="C242" s="324"/>
      <c r="D242" s="325"/>
      <c r="E242" s="326"/>
      <c r="F242" s="326"/>
      <c r="G242" s="326"/>
      <c r="H242" s="327"/>
    </row>
    <row r="243" spans="1:8" ht="12.75">
      <c r="A243" s="324"/>
      <c r="B243" s="324"/>
      <c r="C243" s="324"/>
      <c r="D243" s="325"/>
      <c r="E243" s="326"/>
      <c r="F243" s="326"/>
      <c r="G243" s="326"/>
      <c r="H243" s="327"/>
    </row>
    <row r="244" spans="1:8" ht="12.75">
      <c r="A244" s="324"/>
      <c r="B244" s="324"/>
      <c r="C244" s="324"/>
      <c r="D244" s="325"/>
      <c r="E244" s="328"/>
      <c r="F244" s="328"/>
      <c r="G244" s="326"/>
      <c r="H244" s="327"/>
    </row>
    <row r="245" spans="1:8" ht="12.75">
      <c r="A245" s="324"/>
      <c r="B245" s="324"/>
      <c r="C245" s="324"/>
      <c r="D245" s="325"/>
      <c r="E245" s="328"/>
      <c r="F245" s="328"/>
      <c r="G245" s="326"/>
      <c r="H245" s="327"/>
    </row>
    <row r="246" spans="1:8" ht="12.75">
      <c r="A246" s="324"/>
      <c r="B246" s="324"/>
      <c r="C246" s="324"/>
      <c r="D246" s="325"/>
      <c r="E246" s="328"/>
      <c r="F246" s="328"/>
      <c r="G246" s="326"/>
      <c r="H246" s="327"/>
    </row>
    <row r="247" spans="1:8" ht="12.75">
      <c r="A247" s="324"/>
      <c r="B247" s="324"/>
      <c r="C247" s="324"/>
      <c r="D247" s="325"/>
      <c r="E247" s="328"/>
      <c r="F247" s="328"/>
      <c r="G247" s="326"/>
      <c r="H247" s="327"/>
    </row>
    <row r="248" spans="1:8" ht="12.75">
      <c r="A248" s="324"/>
      <c r="B248" s="324"/>
      <c r="C248" s="324"/>
      <c r="D248" s="325"/>
      <c r="E248" s="328"/>
      <c r="F248" s="328"/>
      <c r="G248" s="326"/>
      <c r="H248" s="327"/>
    </row>
    <row r="249" spans="1:8" ht="12.75">
      <c r="A249" s="324"/>
      <c r="B249" s="324"/>
      <c r="C249" s="324"/>
      <c r="D249" s="325"/>
      <c r="E249" s="328"/>
      <c r="F249" s="328"/>
      <c r="G249" s="326"/>
      <c r="H249" s="327"/>
    </row>
    <row r="250" spans="1:8" ht="12.75">
      <c r="A250" s="324"/>
      <c r="B250" s="324"/>
      <c r="C250" s="324"/>
      <c r="D250" s="325"/>
      <c r="E250" s="328"/>
      <c r="F250" s="328"/>
      <c r="G250" s="326"/>
      <c r="H250" s="327"/>
    </row>
    <row r="251" spans="1:8" ht="12.75">
      <c r="A251" s="324"/>
      <c r="B251" s="324"/>
      <c r="C251" s="324"/>
      <c r="D251" s="325"/>
      <c r="E251" s="328"/>
      <c r="F251" s="328"/>
      <c r="G251" s="326"/>
      <c r="H251" s="327"/>
    </row>
    <row r="252" spans="1:8" ht="12.75">
      <c r="A252" s="324"/>
      <c r="B252" s="324"/>
      <c r="C252" s="324"/>
      <c r="D252" s="325"/>
      <c r="E252" s="328"/>
      <c r="F252" s="328"/>
      <c r="G252" s="326"/>
      <c r="H252" s="327"/>
    </row>
    <row r="253" spans="1:8" ht="12.75">
      <c r="A253" s="324"/>
      <c r="B253" s="324"/>
      <c r="C253" s="324"/>
      <c r="D253" s="325"/>
      <c r="E253" s="328"/>
      <c r="F253" s="328"/>
      <c r="G253" s="326"/>
      <c r="H253" s="327"/>
    </row>
    <row r="254" spans="1:8" ht="12.75">
      <c r="A254" s="324"/>
      <c r="B254" s="324"/>
      <c r="C254" s="324"/>
      <c r="D254" s="325"/>
      <c r="E254" s="328"/>
      <c r="F254" s="328"/>
      <c r="G254" s="326"/>
      <c r="H254" s="327"/>
    </row>
    <row r="255" spans="1:8" ht="12.75">
      <c r="A255" s="324"/>
      <c r="B255" s="324"/>
      <c r="C255" s="324"/>
      <c r="D255" s="325"/>
      <c r="E255" s="329"/>
      <c r="F255" s="329"/>
      <c r="G255" s="326"/>
      <c r="H255" s="327"/>
    </row>
    <row r="256" spans="1:8" ht="12.75">
      <c r="A256" s="324"/>
      <c r="B256" s="324"/>
      <c r="C256" s="324"/>
      <c r="D256" s="325"/>
      <c r="E256" s="329"/>
      <c r="F256" s="329"/>
      <c r="G256" s="326"/>
      <c r="H256" s="327"/>
    </row>
    <row r="257" spans="1:8" ht="12.75">
      <c r="A257" s="324"/>
      <c r="B257" s="324"/>
      <c r="C257" s="324"/>
      <c r="D257" s="325"/>
      <c r="E257" s="329"/>
      <c r="F257" s="329"/>
      <c r="G257" s="326"/>
      <c r="H257" s="327"/>
    </row>
    <row r="258" spans="1:8" ht="12.75">
      <c r="A258" s="324"/>
      <c r="B258" s="324"/>
      <c r="C258" s="324"/>
      <c r="D258" s="325"/>
      <c r="E258" s="329"/>
      <c r="F258" s="329"/>
      <c r="G258" s="326"/>
      <c r="H258" s="327"/>
    </row>
    <row r="259" spans="1:8" ht="12.75">
      <c r="A259" s="324"/>
      <c r="B259" s="324"/>
      <c r="C259" s="324"/>
      <c r="D259" s="325"/>
      <c r="E259" s="329"/>
      <c r="F259" s="329"/>
      <c r="G259" s="326"/>
      <c r="H259" s="327"/>
    </row>
    <row r="260" spans="1:8" ht="12.75">
      <c r="A260" s="324"/>
      <c r="B260" s="324"/>
      <c r="C260" s="324"/>
      <c r="D260" s="325"/>
      <c r="E260" s="329"/>
      <c r="F260" s="329"/>
      <c r="G260" s="326"/>
      <c r="H260" s="327"/>
    </row>
    <row r="261" spans="1:8" ht="12.75">
      <c r="A261" s="324"/>
      <c r="B261" s="324"/>
      <c r="C261" s="324"/>
      <c r="D261" s="325"/>
      <c r="E261" s="329"/>
      <c r="F261" s="329"/>
      <c r="G261" s="329"/>
      <c r="H261" s="327"/>
    </row>
    <row r="262" spans="1:8" ht="12.75">
      <c r="A262" s="324"/>
      <c r="B262" s="324"/>
      <c r="C262" s="324"/>
      <c r="D262" s="325"/>
      <c r="E262" s="329"/>
      <c r="F262" s="329"/>
      <c r="G262" s="329"/>
      <c r="H262" s="327"/>
    </row>
    <row r="263" spans="1:8" ht="12.75">
      <c r="A263" s="324"/>
      <c r="B263" s="324"/>
      <c r="C263" s="324"/>
      <c r="D263" s="325"/>
      <c r="E263" s="329"/>
      <c r="F263" s="329"/>
      <c r="G263" s="329"/>
      <c r="H263" s="327"/>
    </row>
    <row r="264" spans="1:8" ht="12.75">
      <c r="A264" s="324"/>
      <c r="B264" s="324"/>
      <c r="C264" s="324"/>
      <c r="D264" s="325"/>
      <c r="E264" s="329"/>
      <c r="F264" s="329"/>
      <c r="G264" s="329"/>
      <c r="H264" s="327"/>
    </row>
    <row r="265" spans="1:8" ht="12.75">
      <c r="A265" s="324"/>
      <c r="B265" s="324"/>
      <c r="C265" s="324"/>
      <c r="D265" s="325"/>
      <c r="E265" s="329"/>
      <c r="F265" s="329"/>
      <c r="G265" s="329"/>
      <c r="H265" s="327"/>
    </row>
    <row r="266" spans="1:8" ht="12.75">
      <c r="A266" s="324"/>
      <c r="B266" s="324"/>
      <c r="C266" s="324"/>
      <c r="D266" s="325"/>
      <c r="E266" s="329"/>
      <c r="F266" s="329"/>
      <c r="G266" s="329"/>
      <c r="H266" s="327"/>
    </row>
    <row r="267" spans="1:8" ht="12.75">
      <c r="A267" s="324"/>
      <c r="B267" s="324"/>
      <c r="C267" s="324"/>
      <c r="D267" s="325"/>
      <c r="E267" s="329"/>
      <c r="F267" s="329"/>
      <c r="G267" s="329"/>
      <c r="H267" s="327"/>
    </row>
    <row r="268" spans="1:8" ht="12.75">
      <c r="A268" s="324"/>
      <c r="B268" s="324"/>
      <c r="C268" s="324"/>
      <c r="D268" s="325"/>
      <c r="E268" s="329"/>
      <c r="F268" s="329"/>
      <c r="G268" s="329"/>
      <c r="H268" s="327"/>
    </row>
    <row r="269" spans="1:8" ht="12.75">
      <c r="A269" s="324"/>
      <c r="B269" s="324"/>
      <c r="C269" s="324"/>
      <c r="D269" s="325"/>
      <c r="E269" s="329"/>
      <c r="F269" s="329"/>
      <c r="G269" s="329"/>
      <c r="H269" s="327"/>
    </row>
    <row r="270" spans="1:8" ht="12.75">
      <c r="A270" s="324"/>
      <c r="B270" s="324"/>
      <c r="C270" s="324"/>
      <c r="D270" s="325"/>
      <c r="E270" s="329"/>
      <c r="F270" s="329"/>
      <c r="G270" s="329"/>
      <c r="H270" s="327"/>
    </row>
    <row r="271" spans="1:8" ht="12.75">
      <c r="A271" s="324"/>
      <c r="B271" s="324"/>
      <c r="C271" s="324"/>
      <c r="D271" s="325"/>
      <c r="E271" s="329"/>
      <c r="F271" s="329"/>
      <c r="G271" s="329"/>
      <c r="H271" s="327"/>
    </row>
    <row r="272" spans="1:8" ht="12.75">
      <c r="A272" s="324"/>
      <c r="B272" s="324"/>
      <c r="C272" s="324"/>
      <c r="D272" s="325"/>
      <c r="E272" s="329"/>
      <c r="F272" s="329"/>
      <c r="G272" s="329"/>
      <c r="H272" s="327"/>
    </row>
    <row r="273" spans="1:8" ht="12.75">
      <c r="A273" s="324"/>
      <c r="B273" s="324"/>
      <c r="C273" s="324"/>
      <c r="D273" s="325"/>
      <c r="E273" s="329"/>
      <c r="F273" s="329"/>
      <c r="G273" s="329"/>
      <c r="H273" s="327"/>
    </row>
    <row r="274" spans="1:8" ht="12.75">
      <c r="A274" s="324"/>
      <c r="B274" s="324"/>
      <c r="C274" s="324"/>
      <c r="D274" s="325"/>
      <c r="E274" s="329"/>
      <c r="F274" s="329"/>
      <c r="G274" s="329"/>
      <c r="H274" s="327"/>
    </row>
    <row r="275" spans="1:8" ht="12.75">
      <c r="A275" s="324"/>
      <c r="B275" s="324"/>
      <c r="C275" s="324"/>
      <c r="D275" s="325"/>
      <c r="E275" s="329"/>
      <c r="F275" s="329"/>
      <c r="G275" s="329"/>
      <c r="H275" s="327"/>
    </row>
    <row r="276" spans="1:8" ht="12.75">
      <c r="A276" s="324"/>
      <c r="B276" s="324"/>
      <c r="C276" s="324"/>
      <c r="D276" s="325"/>
      <c r="E276" s="329"/>
      <c r="F276" s="329"/>
      <c r="G276" s="329"/>
      <c r="H276" s="327"/>
    </row>
    <row r="277" spans="1:8" ht="12.75">
      <c r="A277" s="324"/>
      <c r="B277" s="324"/>
      <c r="C277" s="324"/>
      <c r="D277" s="325"/>
      <c r="E277" s="329"/>
      <c r="F277" s="329"/>
      <c r="G277" s="329"/>
      <c r="H277" s="327"/>
    </row>
    <row r="278" spans="1:8" ht="12.75">
      <c r="A278" s="324"/>
      <c r="B278" s="324"/>
      <c r="C278" s="324"/>
      <c r="D278" s="325"/>
      <c r="E278" s="329"/>
      <c r="F278" s="329"/>
      <c r="G278" s="329"/>
      <c r="H278" s="327"/>
    </row>
    <row r="279" spans="1:8" ht="12.75">
      <c r="A279" s="324"/>
      <c r="B279" s="324"/>
      <c r="C279" s="324"/>
      <c r="D279" s="325"/>
      <c r="E279" s="329"/>
      <c r="F279" s="329"/>
      <c r="G279" s="329"/>
      <c r="H279" s="327"/>
    </row>
    <row r="280" spans="1:8" ht="12.75">
      <c r="A280" s="324"/>
      <c r="B280" s="324"/>
      <c r="C280" s="324"/>
      <c r="D280" s="325"/>
      <c r="E280" s="329"/>
      <c r="F280" s="329"/>
      <c r="G280" s="329"/>
      <c r="H280" s="327"/>
    </row>
    <row r="281" spans="1:8" ht="12.75">
      <c r="A281" s="324"/>
      <c r="B281" s="324"/>
      <c r="C281" s="324"/>
      <c r="D281" s="325"/>
      <c r="E281" s="329"/>
      <c r="F281" s="329"/>
      <c r="G281" s="329"/>
      <c r="H281" s="327"/>
    </row>
    <row r="282" spans="1:8" ht="12.75">
      <c r="A282" s="324"/>
      <c r="B282" s="324"/>
      <c r="C282" s="324"/>
      <c r="D282" s="325"/>
      <c r="E282" s="329"/>
      <c r="F282" s="329"/>
      <c r="G282" s="329"/>
      <c r="H282" s="327"/>
    </row>
    <row r="283" spans="1:8" ht="12.75">
      <c r="A283" s="324"/>
      <c r="B283" s="324"/>
      <c r="C283" s="324"/>
      <c r="D283" s="325"/>
      <c r="E283" s="329"/>
      <c r="F283" s="329"/>
      <c r="G283" s="329"/>
      <c r="H283" s="327"/>
    </row>
    <row r="284" spans="1:8" ht="12.75">
      <c r="A284" s="324"/>
      <c r="B284" s="324"/>
      <c r="C284" s="324"/>
      <c r="D284" s="325"/>
      <c r="E284" s="329"/>
      <c r="F284" s="329"/>
      <c r="G284" s="329"/>
      <c r="H284" s="327"/>
    </row>
    <row r="285" spans="1:8" ht="12.75">
      <c r="A285" s="324"/>
      <c r="B285" s="324"/>
      <c r="C285" s="324"/>
      <c r="D285" s="325"/>
      <c r="E285" s="329"/>
      <c r="F285" s="329"/>
      <c r="G285" s="329"/>
      <c r="H285" s="327"/>
    </row>
    <row r="286" spans="1:8" ht="12.75">
      <c r="A286" s="324"/>
      <c r="B286" s="324"/>
      <c r="C286" s="324"/>
      <c r="D286" s="325"/>
      <c r="E286" s="329"/>
      <c r="F286" s="329"/>
      <c r="G286" s="329"/>
      <c r="H286" s="327"/>
    </row>
    <row r="287" spans="1:8" ht="12.75">
      <c r="A287" s="324"/>
      <c r="B287" s="324"/>
      <c r="C287" s="324"/>
      <c r="D287" s="325"/>
      <c r="E287" s="329"/>
      <c r="F287" s="329"/>
      <c r="G287" s="329"/>
      <c r="H287" s="327"/>
    </row>
    <row r="288" spans="1:8" ht="12.75">
      <c r="A288" s="324"/>
      <c r="B288" s="324"/>
      <c r="C288" s="324"/>
      <c r="D288" s="325"/>
      <c r="E288" s="329"/>
      <c r="F288" s="329"/>
      <c r="G288" s="329"/>
      <c r="H288" s="327"/>
    </row>
    <row r="289" spans="1:8" ht="12.75">
      <c r="A289" s="324"/>
      <c r="B289" s="324"/>
      <c r="C289" s="324"/>
      <c r="D289" s="325"/>
      <c r="E289" s="329"/>
      <c r="F289" s="329"/>
      <c r="G289" s="329"/>
      <c r="H289" s="327"/>
    </row>
    <row r="290" spans="1:8" ht="12.75">
      <c r="A290" s="324"/>
      <c r="B290" s="324"/>
      <c r="C290" s="324"/>
      <c r="D290" s="325"/>
      <c r="E290" s="329"/>
      <c r="F290" s="329"/>
      <c r="G290" s="329"/>
      <c r="H290" s="327"/>
    </row>
    <row r="291" spans="1:8" ht="12.75">
      <c r="A291" s="324"/>
      <c r="B291" s="324"/>
      <c r="C291" s="324"/>
      <c r="D291" s="325"/>
      <c r="E291" s="329"/>
      <c r="F291" s="329"/>
      <c r="G291" s="329"/>
      <c r="H291" s="327"/>
    </row>
    <row r="292" spans="1:8" ht="12.75">
      <c r="A292" s="324"/>
      <c r="B292" s="324"/>
      <c r="C292" s="324"/>
      <c r="D292" s="325"/>
      <c r="E292" s="329"/>
      <c r="F292" s="329"/>
      <c r="G292" s="329"/>
      <c r="H292" s="327"/>
    </row>
    <row r="293" spans="1:8" ht="12.75">
      <c r="A293" s="324"/>
      <c r="B293" s="324"/>
      <c r="C293" s="324"/>
      <c r="D293" s="325"/>
      <c r="E293" s="329"/>
      <c r="F293" s="329"/>
      <c r="G293" s="329"/>
      <c r="H293" s="327"/>
    </row>
    <row r="294" spans="1:8" ht="12.75">
      <c r="A294" s="324"/>
      <c r="B294" s="324"/>
      <c r="C294" s="324"/>
      <c r="D294" s="325"/>
      <c r="E294" s="329"/>
      <c r="F294" s="329"/>
      <c r="G294" s="329"/>
      <c r="H294" s="327"/>
    </row>
    <row r="295" spans="1:8" ht="12.75">
      <c r="A295" s="324"/>
      <c r="B295" s="324"/>
      <c r="C295" s="324"/>
      <c r="D295" s="325"/>
      <c r="E295" s="329"/>
      <c r="F295" s="329"/>
      <c r="G295" s="329"/>
      <c r="H295" s="327"/>
    </row>
    <row r="296" spans="1:8" ht="12.75">
      <c r="A296" s="324"/>
      <c r="B296" s="324"/>
      <c r="C296" s="324"/>
      <c r="D296" s="325"/>
      <c r="E296" s="329"/>
      <c r="F296" s="329"/>
      <c r="G296" s="329"/>
      <c r="H296" s="327"/>
    </row>
    <row r="297" spans="1:8" ht="12.75">
      <c r="A297" s="324"/>
      <c r="B297" s="324"/>
      <c r="C297" s="324"/>
      <c r="D297" s="325"/>
      <c r="E297" s="329"/>
      <c r="F297" s="329"/>
      <c r="G297" s="329"/>
      <c r="H297" s="327"/>
    </row>
    <row r="298" spans="1:8" ht="12.75">
      <c r="A298" s="324"/>
      <c r="B298" s="324"/>
      <c r="C298" s="324"/>
      <c r="D298" s="325"/>
      <c r="E298" s="329"/>
      <c r="F298" s="329"/>
      <c r="G298" s="329"/>
      <c r="H298" s="327"/>
    </row>
    <row r="299" spans="1:8" ht="12.75">
      <c r="A299" s="324"/>
      <c r="B299" s="324"/>
      <c r="C299" s="324"/>
      <c r="D299" s="325"/>
      <c r="E299" s="329"/>
      <c r="F299" s="329"/>
      <c r="G299" s="329"/>
      <c r="H299" s="327"/>
    </row>
    <row r="300" spans="1:8" ht="12.75">
      <c r="A300" s="324"/>
      <c r="B300" s="324"/>
      <c r="C300" s="324"/>
      <c r="D300" s="325"/>
      <c r="E300" s="329"/>
      <c r="F300" s="329"/>
      <c r="G300" s="329"/>
      <c r="H300" s="327"/>
    </row>
    <row r="301" spans="1:8" ht="12.75">
      <c r="A301" s="324"/>
      <c r="B301" s="324"/>
      <c r="C301" s="324"/>
      <c r="D301" s="325"/>
      <c r="E301" s="329"/>
      <c r="F301" s="329"/>
      <c r="G301" s="329"/>
      <c r="H301" s="327"/>
    </row>
    <row r="302" spans="1:8" ht="12.75">
      <c r="A302" s="324"/>
      <c r="B302" s="324"/>
      <c r="C302" s="324"/>
      <c r="D302" s="325"/>
      <c r="E302" s="329"/>
      <c r="F302" s="329"/>
      <c r="G302" s="329"/>
      <c r="H302" s="327"/>
    </row>
    <row r="303" spans="1:8" ht="12.75">
      <c r="A303" s="324"/>
      <c r="B303" s="324"/>
      <c r="C303" s="324"/>
      <c r="D303" s="325"/>
      <c r="E303" s="329"/>
      <c r="F303" s="329"/>
      <c r="G303" s="329"/>
      <c r="H303" s="327"/>
    </row>
    <row r="304" spans="1:8" ht="12.75">
      <c r="A304" s="324"/>
      <c r="B304" s="324"/>
      <c r="C304" s="324"/>
      <c r="D304" s="325"/>
      <c r="E304" s="329"/>
      <c r="F304" s="329"/>
      <c r="G304" s="329"/>
      <c r="H304" s="327"/>
    </row>
    <row r="305" spans="1:8" ht="12.75">
      <c r="A305" s="324"/>
      <c r="B305" s="324"/>
      <c r="C305" s="324"/>
      <c r="D305" s="325"/>
      <c r="E305" s="329"/>
      <c r="F305" s="329"/>
      <c r="G305" s="329"/>
      <c r="H305" s="327"/>
    </row>
    <row r="306" spans="1:8" ht="12.75">
      <c r="A306" s="324"/>
      <c r="B306" s="324"/>
      <c r="C306" s="324"/>
      <c r="D306" s="325"/>
      <c r="E306" s="329"/>
      <c r="F306" s="329"/>
      <c r="G306" s="329"/>
      <c r="H306" s="327"/>
    </row>
    <row r="307" spans="1:8" ht="12.75">
      <c r="A307" s="324"/>
      <c r="B307" s="324"/>
      <c r="C307" s="324"/>
      <c r="D307" s="325"/>
      <c r="E307" s="329"/>
      <c r="F307" s="329"/>
      <c r="G307" s="329"/>
      <c r="H307" s="327"/>
    </row>
    <row r="308" spans="1:8" ht="12.75">
      <c r="A308" s="324"/>
      <c r="B308" s="324"/>
      <c r="C308" s="324"/>
      <c r="D308" s="325"/>
      <c r="E308" s="329"/>
      <c r="F308" s="329"/>
      <c r="G308" s="329"/>
      <c r="H308" s="327"/>
    </row>
    <row r="309" spans="1:8" ht="12.75">
      <c r="A309" s="324"/>
      <c r="B309" s="324"/>
      <c r="C309" s="324"/>
      <c r="D309" s="325"/>
      <c r="E309" s="329"/>
      <c r="F309" s="329"/>
      <c r="G309" s="329"/>
      <c r="H309" s="327"/>
    </row>
    <row r="310" spans="1:8" ht="12.75">
      <c r="A310" s="324"/>
      <c r="B310" s="324"/>
      <c r="C310" s="324"/>
      <c r="D310" s="325"/>
      <c r="E310" s="329"/>
      <c r="F310" s="329"/>
      <c r="G310" s="329"/>
      <c r="H310" s="327"/>
    </row>
    <row r="311" spans="1:8" ht="12.75">
      <c r="A311" s="324"/>
      <c r="B311" s="324"/>
      <c r="C311" s="324"/>
      <c r="D311" s="325"/>
      <c r="E311" s="329"/>
      <c r="F311" s="329"/>
      <c r="G311" s="329"/>
      <c r="H311" s="327"/>
    </row>
    <row r="312" spans="1:8" ht="12.75">
      <c r="A312" s="324"/>
      <c r="B312" s="324"/>
      <c r="C312" s="324"/>
      <c r="D312" s="325"/>
      <c r="E312" s="329"/>
      <c r="F312" s="329"/>
      <c r="G312" s="329"/>
      <c r="H312" s="327"/>
    </row>
    <row r="313" spans="1:8" ht="12.75">
      <c r="A313" s="324"/>
      <c r="B313" s="324"/>
      <c r="C313" s="324"/>
      <c r="D313" s="325"/>
      <c r="E313" s="329"/>
      <c r="F313" s="329"/>
      <c r="G313" s="329"/>
      <c r="H313" s="327"/>
    </row>
    <row r="314" spans="1:8" ht="12.75">
      <c r="A314" s="324"/>
      <c r="B314" s="324"/>
      <c r="C314" s="324"/>
      <c r="D314" s="325"/>
      <c r="E314" s="329"/>
      <c r="F314" s="329"/>
      <c r="G314" s="329"/>
      <c r="H314" s="327"/>
    </row>
    <row r="315" spans="1:8" ht="12.75">
      <c r="A315" s="324"/>
      <c r="B315" s="324"/>
      <c r="C315" s="324"/>
      <c r="D315" s="325"/>
      <c r="E315" s="329"/>
      <c r="F315" s="329"/>
      <c r="G315" s="329"/>
      <c r="H315" s="327"/>
    </row>
    <row r="316" spans="1:8" ht="12.75">
      <c r="A316" s="324"/>
      <c r="B316" s="324"/>
      <c r="C316" s="324"/>
      <c r="D316" s="325"/>
      <c r="E316" s="329"/>
      <c r="F316" s="329"/>
      <c r="G316" s="329"/>
      <c r="H316" s="327"/>
    </row>
    <row r="317" spans="1:8" ht="12.75">
      <c r="A317" s="324"/>
      <c r="B317" s="324"/>
      <c r="C317" s="324"/>
      <c r="D317" s="325"/>
      <c r="E317" s="329"/>
      <c r="F317" s="329"/>
      <c r="G317" s="329"/>
      <c r="H317" s="327"/>
    </row>
    <row r="318" spans="1:8" ht="12.75">
      <c r="A318" s="324"/>
      <c r="B318" s="324"/>
      <c r="C318" s="324"/>
      <c r="D318" s="325"/>
      <c r="E318" s="329"/>
      <c r="F318" s="329"/>
      <c r="G318" s="329"/>
      <c r="H318" s="327"/>
    </row>
    <row r="319" spans="1:8" ht="12.75">
      <c r="A319" s="324"/>
      <c r="B319" s="324"/>
      <c r="C319" s="324"/>
      <c r="D319" s="325"/>
      <c r="E319" s="329"/>
      <c r="F319" s="329"/>
      <c r="G319" s="329"/>
      <c r="H319" s="327"/>
    </row>
    <row r="320" spans="1:8" ht="12.75">
      <c r="A320" s="324"/>
      <c r="B320" s="324"/>
      <c r="C320" s="324"/>
      <c r="D320" s="325"/>
      <c r="E320" s="329"/>
      <c r="F320" s="329"/>
      <c r="G320" s="329"/>
      <c r="H320" s="327"/>
    </row>
    <row r="321" spans="1:8" ht="12.75">
      <c r="A321" s="324"/>
      <c r="B321" s="324"/>
      <c r="C321" s="324"/>
      <c r="D321" s="325"/>
      <c r="E321" s="329"/>
      <c r="F321" s="329"/>
      <c r="G321" s="329"/>
      <c r="H321" s="327"/>
    </row>
    <row r="322" spans="1:8" ht="12.75">
      <c r="A322" s="324"/>
      <c r="B322" s="324"/>
      <c r="C322" s="324"/>
      <c r="D322" s="325"/>
      <c r="E322" s="329"/>
      <c r="F322" s="329"/>
      <c r="G322" s="329"/>
      <c r="H322" s="327"/>
    </row>
    <row r="323" spans="1:8" ht="12.75">
      <c r="A323" s="324"/>
      <c r="B323" s="324"/>
      <c r="C323" s="324"/>
      <c r="D323" s="325"/>
      <c r="E323" s="329"/>
      <c r="F323" s="329"/>
      <c r="G323" s="329"/>
      <c r="H323" s="327"/>
    </row>
    <row r="324" spans="1:8" ht="12.75">
      <c r="A324" s="324"/>
      <c r="B324" s="324"/>
      <c r="C324" s="324"/>
      <c r="D324" s="325"/>
      <c r="E324" s="329"/>
      <c r="F324" s="329"/>
      <c r="G324" s="329"/>
      <c r="H324" s="327"/>
    </row>
    <row r="325" spans="1:8" ht="12.75">
      <c r="A325" s="324"/>
      <c r="B325" s="324"/>
      <c r="C325" s="324"/>
      <c r="D325" s="325"/>
      <c r="E325" s="329"/>
      <c r="F325" s="329"/>
      <c r="G325" s="329"/>
      <c r="H325" s="327"/>
    </row>
    <row r="326" spans="1:8" ht="12.75">
      <c r="A326" s="324"/>
      <c r="B326" s="324"/>
      <c r="C326" s="324"/>
      <c r="D326" s="325"/>
      <c r="E326" s="329"/>
      <c r="F326" s="329"/>
      <c r="G326" s="329"/>
      <c r="H326" s="327"/>
    </row>
    <row r="327" spans="1:8" ht="12.75">
      <c r="A327" s="324"/>
      <c r="B327" s="324"/>
      <c r="C327" s="324"/>
      <c r="D327" s="325"/>
      <c r="E327" s="329"/>
      <c r="F327" s="329"/>
      <c r="G327" s="329"/>
      <c r="H327" s="327"/>
    </row>
    <row r="328" spans="1:8" ht="12.75">
      <c r="A328" s="324"/>
      <c r="B328" s="324"/>
      <c r="C328" s="324"/>
      <c r="D328" s="325"/>
      <c r="E328" s="329"/>
      <c r="F328" s="329"/>
      <c r="G328" s="329"/>
      <c r="H328" s="327"/>
    </row>
    <row r="329" spans="1:8" ht="12.75">
      <c r="A329" s="324"/>
      <c r="B329" s="324"/>
      <c r="C329" s="324"/>
      <c r="D329" s="325"/>
      <c r="E329" s="329"/>
      <c r="F329" s="329"/>
      <c r="G329" s="329"/>
      <c r="H329" s="327"/>
    </row>
    <row r="330" spans="1:8" ht="12.75">
      <c r="A330" s="324"/>
      <c r="B330" s="324"/>
      <c r="C330" s="324"/>
      <c r="D330" s="325"/>
      <c r="E330" s="329"/>
      <c r="F330" s="329"/>
      <c r="G330" s="329"/>
      <c r="H330" s="327"/>
    </row>
    <row r="331" spans="1:8" ht="12.75">
      <c r="A331" s="324"/>
      <c r="B331" s="324"/>
      <c r="C331" s="324"/>
      <c r="D331" s="325"/>
      <c r="E331" s="329"/>
      <c r="F331" s="329"/>
      <c r="G331" s="329"/>
      <c r="H331" s="327"/>
    </row>
    <row r="332" spans="1:8" ht="12.75">
      <c r="A332" s="324"/>
      <c r="B332" s="324"/>
      <c r="C332" s="324"/>
      <c r="D332" s="325"/>
      <c r="E332" s="329"/>
      <c r="F332" s="329"/>
      <c r="G332" s="329"/>
      <c r="H332" s="327"/>
    </row>
    <row r="333" spans="1:8" ht="12.75">
      <c r="A333" s="324"/>
      <c r="B333" s="324"/>
      <c r="C333" s="324"/>
      <c r="D333" s="325"/>
      <c r="E333" s="329"/>
      <c r="F333" s="329"/>
      <c r="G333" s="329"/>
      <c r="H333" s="327"/>
    </row>
    <row r="334" spans="1:8" ht="12.75">
      <c r="A334" s="324"/>
      <c r="B334" s="324"/>
      <c r="C334" s="324"/>
      <c r="D334" s="325"/>
      <c r="E334" s="329"/>
      <c r="F334" s="329"/>
      <c r="G334" s="329"/>
      <c r="H334" s="327"/>
    </row>
    <row r="335" spans="1:8" ht="12.75">
      <c r="A335" s="324"/>
      <c r="B335" s="324"/>
      <c r="C335" s="324"/>
      <c r="D335" s="325"/>
      <c r="E335" s="329"/>
      <c r="F335" s="329"/>
      <c r="G335" s="329"/>
      <c r="H335" s="327"/>
    </row>
    <row r="336" spans="1:8" ht="12.75">
      <c r="A336" s="324"/>
      <c r="B336" s="324"/>
      <c r="C336" s="324"/>
      <c r="D336" s="325"/>
      <c r="E336" s="329"/>
      <c r="F336" s="329"/>
      <c r="G336" s="329"/>
      <c r="H336" s="327"/>
    </row>
    <row r="337" spans="1:8" ht="12.75">
      <c r="A337" s="324"/>
      <c r="B337" s="324"/>
      <c r="C337" s="324"/>
      <c r="D337" s="325"/>
      <c r="E337" s="329"/>
      <c r="F337" s="329"/>
      <c r="G337" s="329"/>
      <c r="H337" s="327"/>
    </row>
    <row r="338" spans="1:8" ht="12.75">
      <c r="A338" s="324"/>
      <c r="B338" s="324"/>
      <c r="C338" s="324"/>
      <c r="D338" s="325"/>
      <c r="E338" s="329"/>
      <c r="F338" s="329"/>
      <c r="G338" s="329"/>
      <c r="H338" s="327"/>
    </row>
    <row r="339" spans="1:8" ht="12.75">
      <c r="A339" s="324"/>
      <c r="B339" s="324"/>
      <c r="C339" s="324"/>
      <c r="D339" s="325"/>
      <c r="E339" s="329"/>
      <c r="F339" s="329"/>
      <c r="G339" s="329"/>
      <c r="H339" s="327"/>
    </row>
    <row r="340" spans="1:8" ht="12.75">
      <c r="A340" s="324"/>
      <c r="B340" s="324"/>
      <c r="C340" s="324"/>
      <c r="D340" s="325"/>
      <c r="E340" s="329"/>
      <c r="F340" s="329"/>
      <c r="G340" s="329"/>
      <c r="H340" s="327"/>
    </row>
    <row r="341" spans="1:8" ht="12.75">
      <c r="A341" s="324"/>
      <c r="B341" s="324"/>
      <c r="C341" s="324"/>
      <c r="D341" s="325"/>
      <c r="E341" s="329"/>
      <c r="F341" s="329"/>
      <c r="G341" s="329"/>
      <c r="H341" s="327"/>
    </row>
    <row r="342" spans="1:8" ht="12.75">
      <c r="A342" s="324"/>
      <c r="B342" s="324"/>
      <c r="C342" s="324"/>
      <c r="D342" s="325"/>
      <c r="E342" s="329"/>
      <c r="F342" s="329"/>
      <c r="G342" s="329"/>
      <c r="H342" s="327"/>
    </row>
  </sheetData>
  <printOptions/>
  <pageMargins left="0.7875" right="0.7875" top="0.7875" bottom="1.025" header="0.5118055555555556" footer="0.7875"/>
  <pageSetup firstPageNumber="102" useFirstPageNumber="1" horizontalDpi="300" verticalDpi="300" orientation="landscape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7"/>
  <sheetViews>
    <sheetView workbookViewId="0" topLeftCell="A12">
      <selection activeCell="D26" sqref="D26"/>
    </sheetView>
  </sheetViews>
  <sheetFormatPr defaultColWidth="9.140625" defaultRowHeight="12.75"/>
  <cols>
    <col min="1" max="1" width="5.57421875" style="1" customWidth="1"/>
    <col min="2" max="2" width="45.57421875" style="1" customWidth="1"/>
    <col min="3" max="3" width="10.57421875" style="1" customWidth="1"/>
    <col min="4" max="4" width="20.28125" style="1" customWidth="1"/>
    <col min="5" max="16384" width="9.140625" style="1" customWidth="1"/>
  </cols>
  <sheetData>
    <row r="1" ht="33.75" customHeight="1">
      <c r="A1" s="84" t="s">
        <v>369</v>
      </c>
    </row>
    <row r="2" ht="28.5" customHeight="1">
      <c r="D2" s="84" t="s">
        <v>375</v>
      </c>
    </row>
    <row r="3" spans="1:4" ht="12.75">
      <c r="A3" s="423" t="s">
        <v>115</v>
      </c>
      <c r="B3" s="423" t="s">
        <v>370</v>
      </c>
      <c r="C3" s="424" t="s">
        <v>373</v>
      </c>
      <c r="D3" s="425" t="s">
        <v>372</v>
      </c>
    </row>
    <row r="4" spans="1:4" ht="12.75">
      <c r="A4" s="426"/>
      <c r="B4" s="426"/>
      <c r="C4" s="427" t="s">
        <v>371</v>
      </c>
      <c r="D4" s="428"/>
    </row>
    <row r="5" spans="1:4" ht="19.5" customHeight="1">
      <c r="A5" s="429"/>
      <c r="B5" s="429"/>
      <c r="C5" s="430" t="s">
        <v>374</v>
      </c>
      <c r="D5" s="431"/>
    </row>
    <row r="6" spans="1:4" s="6" customFormat="1" ht="27" customHeight="1">
      <c r="A6" s="437">
        <v>1</v>
      </c>
      <c r="B6" s="438" t="s">
        <v>376</v>
      </c>
      <c r="C6" s="439">
        <v>163</v>
      </c>
      <c r="D6" s="440">
        <v>324816.61</v>
      </c>
    </row>
    <row r="7" spans="1:4" s="6" customFormat="1" ht="27" customHeight="1">
      <c r="A7" s="437">
        <v>2</v>
      </c>
      <c r="B7" s="483" t="s">
        <v>377</v>
      </c>
      <c r="C7" s="484">
        <v>172</v>
      </c>
      <c r="D7" s="485">
        <v>906296.79</v>
      </c>
    </row>
    <row r="8" spans="1:4" s="6" customFormat="1" ht="27" customHeight="1">
      <c r="A8" s="437"/>
      <c r="B8" s="483" t="s">
        <v>378</v>
      </c>
      <c r="C8" s="484">
        <v>21</v>
      </c>
      <c r="D8" s="485">
        <v>613333.47</v>
      </c>
    </row>
    <row r="9" spans="1:4" s="6" customFormat="1" ht="27" customHeight="1">
      <c r="A9" s="437" t="s">
        <v>251</v>
      </c>
      <c r="B9" s="483" t="s">
        <v>379</v>
      </c>
      <c r="C9" s="484">
        <v>62</v>
      </c>
      <c r="D9" s="485">
        <v>148529.47</v>
      </c>
    </row>
    <row r="10" spans="1:4" s="6" customFormat="1" ht="27" customHeight="1">
      <c r="A10" s="437" t="s">
        <v>365</v>
      </c>
      <c r="B10" s="483" t="s">
        <v>380</v>
      </c>
      <c r="C10" s="484">
        <v>58</v>
      </c>
      <c r="D10" s="485">
        <v>56486.25</v>
      </c>
    </row>
    <row r="11" spans="1:4" s="6" customFormat="1" ht="27" customHeight="1">
      <c r="A11" s="437" t="s">
        <v>409</v>
      </c>
      <c r="B11" s="483" t="s">
        <v>381</v>
      </c>
      <c r="C11" s="484">
        <v>33</v>
      </c>
      <c r="D11" s="485">
        <v>171787.84</v>
      </c>
    </row>
    <row r="12" spans="1:4" s="6" customFormat="1" ht="27" customHeight="1">
      <c r="A12" s="437" t="s">
        <v>410</v>
      </c>
      <c r="B12" s="483" t="s">
        <v>382</v>
      </c>
      <c r="C12" s="484">
        <v>48</v>
      </c>
      <c r="D12" s="485">
        <v>126864.34</v>
      </c>
    </row>
    <row r="13" spans="1:4" s="6" customFormat="1" ht="27" customHeight="1">
      <c r="A13" s="437" t="s">
        <v>411</v>
      </c>
      <c r="B13" s="438" t="s">
        <v>383</v>
      </c>
      <c r="C13" s="439">
        <v>957</v>
      </c>
      <c r="D13" s="440">
        <v>303882.34</v>
      </c>
    </row>
    <row r="14" spans="1:4" s="6" customFormat="1" ht="52.5" customHeight="1">
      <c r="A14" s="437" t="s">
        <v>412</v>
      </c>
      <c r="B14" s="441" t="s">
        <v>384</v>
      </c>
      <c r="C14" s="439">
        <v>182</v>
      </c>
      <c r="D14" s="440">
        <v>100951.26</v>
      </c>
    </row>
    <row r="15" spans="1:4" s="6" customFormat="1" ht="27" customHeight="1">
      <c r="A15" s="437" t="s">
        <v>413</v>
      </c>
      <c r="B15" s="438" t="s">
        <v>385</v>
      </c>
      <c r="C15" s="439"/>
      <c r="D15" s="440">
        <v>1281491.37</v>
      </c>
    </row>
    <row r="16" spans="1:4" s="6" customFormat="1" ht="27" customHeight="1">
      <c r="A16" s="437" t="s">
        <v>18</v>
      </c>
      <c r="B16" s="438" t="s">
        <v>386</v>
      </c>
      <c r="C16" s="439"/>
      <c r="D16" s="440">
        <v>746387.86</v>
      </c>
    </row>
    <row r="17" spans="1:4" s="6" customFormat="1" ht="27" customHeight="1">
      <c r="A17" s="437" t="s">
        <v>18</v>
      </c>
      <c r="B17" s="438" t="s">
        <v>387</v>
      </c>
      <c r="C17" s="439"/>
      <c r="D17" s="440">
        <v>535103.51</v>
      </c>
    </row>
    <row r="18" spans="1:4" s="6" customFormat="1" ht="27" customHeight="1">
      <c r="A18" s="437" t="s">
        <v>414</v>
      </c>
      <c r="B18" s="438" t="s">
        <v>388</v>
      </c>
      <c r="C18" s="439"/>
      <c r="D18" s="440">
        <v>406124.24</v>
      </c>
    </row>
    <row r="19" spans="1:4" s="6" customFormat="1" ht="27" customHeight="1">
      <c r="A19" s="437" t="s">
        <v>415</v>
      </c>
      <c r="B19" s="438" t="s">
        <v>389</v>
      </c>
      <c r="C19" s="439"/>
      <c r="D19" s="440">
        <f>SUM(D20:D24)</f>
        <v>11686.19</v>
      </c>
    </row>
    <row r="20" spans="1:4" s="6" customFormat="1" ht="23.25" customHeight="1">
      <c r="A20" s="437" t="s">
        <v>18</v>
      </c>
      <c r="B20" s="438" t="s">
        <v>416</v>
      </c>
      <c r="C20" s="439"/>
      <c r="D20" s="440">
        <v>75</v>
      </c>
    </row>
    <row r="21" spans="1:4" s="6" customFormat="1" ht="23.25" customHeight="1">
      <c r="A21" s="437" t="s">
        <v>18</v>
      </c>
      <c r="B21" s="438" t="s">
        <v>390</v>
      </c>
      <c r="C21" s="439"/>
      <c r="D21" s="440">
        <v>4320</v>
      </c>
    </row>
    <row r="22" spans="1:4" s="6" customFormat="1" ht="23.25" customHeight="1">
      <c r="A22" s="437" t="s">
        <v>18</v>
      </c>
      <c r="B22" s="438" t="s">
        <v>391</v>
      </c>
      <c r="C22" s="439"/>
      <c r="D22" s="440">
        <v>1386.89</v>
      </c>
    </row>
    <row r="23" spans="1:4" s="6" customFormat="1" ht="23.25" customHeight="1">
      <c r="A23" s="437" t="s">
        <v>18</v>
      </c>
      <c r="B23" s="438" t="s">
        <v>392</v>
      </c>
      <c r="C23" s="439"/>
      <c r="D23" s="440">
        <v>50.49</v>
      </c>
    </row>
    <row r="24" spans="1:4" s="6" customFormat="1" ht="23.25" customHeight="1">
      <c r="A24" s="437" t="s">
        <v>18</v>
      </c>
      <c r="B24" s="438" t="s">
        <v>393</v>
      </c>
      <c r="C24" s="439"/>
      <c r="D24" s="440">
        <v>5853.81</v>
      </c>
    </row>
    <row r="25" spans="1:4" s="6" customFormat="1" ht="30" customHeight="1">
      <c r="A25" s="442"/>
      <c r="B25" s="443"/>
      <c r="C25" s="444"/>
      <c r="D25" s="445">
        <f>SUM(D19,D18,D15,D14,D13,D12,D11,D10,D9,D7,D6)</f>
        <v>3838916.6999999997</v>
      </c>
    </row>
    <row r="26" spans="3:4" s="6" customFormat="1" ht="16.5" customHeight="1">
      <c r="C26" s="435"/>
      <c r="D26" s="436"/>
    </row>
    <row r="27" spans="3:4" s="6" customFormat="1" ht="16.5" customHeight="1">
      <c r="C27" s="435"/>
      <c r="D27" s="436"/>
    </row>
    <row r="28" spans="3:4" s="6" customFormat="1" ht="16.5" customHeight="1">
      <c r="C28" s="435"/>
      <c r="D28" s="436"/>
    </row>
    <row r="29" spans="3:4" s="6" customFormat="1" ht="16.5" customHeight="1">
      <c r="C29" s="435"/>
      <c r="D29" s="436"/>
    </row>
    <row r="30" spans="3:4" ht="12.75">
      <c r="C30" s="433"/>
      <c r="D30" s="434"/>
    </row>
    <row r="31" spans="3:4" ht="12.75">
      <c r="C31" s="433"/>
      <c r="D31" s="434"/>
    </row>
    <row r="32" spans="3:4" ht="12.75">
      <c r="C32" s="433"/>
      <c r="D32" s="434"/>
    </row>
    <row r="33" spans="3:4" ht="12.75">
      <c r="C33" s="433"/>
      <c r="D33" s="434"/>
    </row>
    <row r="34" spans="3:4" ht="12.75">
      <c r="C34" s="433"/>
      <c r="D34" s="434"/>
    </row>
    <row r="35" spans="3:4" ht="12.75">
      <c r="C35" s="433"/>
      <c r="D35" s="434"/>
    </row>
    <row r="36" spans="3:4" ht="12.75">
      <c r="C36" s="433"/>
      <c r="D36" s="434"/>
    </row>
    <row r="37" spans="3:4" ht="12.75">
      <c r="C37" s="433"/>
      <c r="D37" s="434"/>
    </row>
    <row r="38" spans="3:4" ht="12.75">
      <c r="C38" s="433"/>
      <c r="D38" s="434"/>
    </row>
    <row r="39" spans="3:4" ht="12.75">
      <c r="C39" s="433"/>
      <c r="D39" s="434"/>
    </row>
    <row r="40" spans="3:4" ht="12.75">
      <c r="C40" s="433"/>
      <c r="D40" s="434"/>
    </row>
    <row r="41" spans="3:4" ht="12.75">
      <c r="C41" s="433"/>
      <c r="D41" s="434"/>
    </row>
    <row r="42" spans="3:4" ht="12.75">
      <c r="C42" s="433"/>
      <c r="D42" s="434"/>
    </row>
    <row r="43" spans="3:4" ht="12.75">
      <c r="C43" s="433"/>
      <c r="D43" s="434"/>
    </row>
    <row r="44" spans="3:4" ht="12.75">
      <c r="C44" s="433"/>
      <c r="D44" s="434"/>
    </row>
    <row r="45" spans="3:4" ht="12.75">
      <c r="C45" s="433"/>
      <c r="D45" s="434"/>
    </row>
    <row r="46" spans="3:4" ht="12.75">
      <c r="C46" s="433"/>
      <c r="D46" s="434"/>
    </row>
    <row r="47" spans="3:4" ht="12.75">
      <c r="C47" s="433"/>
      <c r="D47" s="434"/>
    </row>
    <row r="48" spans="3:4" ht="12.75">
      <c r="C48" s="433"/>
      <c r="D48" s="434"/>
    </row>
    <row r="49" spans="3:4" ht="12.75">
      <c r="C49" s="433"/>
      <c r="D49" s="434"/>
    </row>
    <row r="50" spans="3:4" ht="12.75">
      <c r="C50" s="433"/>
      <c r="D50" s="434"/>
    </row>
    <row r="51" spans="3:4" ht="12.75">
      <c r="C51" s="433"/>
      <c r="D51" s="434"/>
    </row>
    <row r="52" spans="3:4" ht="12.75">
      <c r="C52" s="433"/>
      <c r="D52" s="434"/>
    </row>
    <row r="53" spans="3:4" ht="12.75">
      <c r="C53" s="433"/>
      <c r="D53" s="434"/>
    </row>
    <row r="54" spans="3:4" ht="12.75">
      <c r="C54" s="433"/>
      <c r="D54" s="434"/>
    </row>
    <row r="55" spans="3:4" ht="12.75">
      <c r="C55" s="433"/>
      <c r="D55" s="434"/>
    </row>
    <row r="56" spans="3:4" ht="12.75">
      <c r="C56" s="433"/>
      <c r="D56" s="434"/>
    </row>
    <row r="57" spans="3:4" ht="12.75">
      <c r="C57" s="433"/>
      <c r="D57" s="434"/>
    </row>
    <row r="58" spans="3:4" ht="12.75">
      <c r="C58" s="433"/>
      <c r="D58" s="434"/>
    </row>
    <row r="59" spans="3:4" ht="12.75">
      <c r="C59" s="433"/>
      <c r="D59" s="434"/>
    </row>
    <row r="60" spans="3:4" ht="12.75">
      <c r="C60" s="433"/>
      <c r="D60" s="434"/>
    </row>
    <row r="61" spans="3:4" ht="12.75">
      <c r="C61" s="433"/>
      <c r="D61" s="434"/>
    </row>
    <row r="62" spans="3:4" ht="12.75">
      <c r="C62" s="433"/>
      <c r="D62" s="434"/>
    </row>
    <row r="63" spans="3:4" ht="12.75">
      <c r="C63" s="433"/>
      <c r="D63" s="434"/>
    </row>
    <row r="64" spans="3:4" ht="12.75">
      <c r="C64" s="433"/>
      <c r="D64" s="434"/>
    </row>
    <row r="65" spans="3:4" ht="12.75">
      <c r="C65" s="433"/>
      <c r="D65" s="434"/>
    </row>
    <row r="66" spans="3:4" ht="12.75">
      <c r="C66" s="433"/>
      <c r="D66" s="434"/>
    </row>
    <row r="67" spans="3:4" ht="12.75">
      <c r="C67" s="433"/>
      <c r="D67" s="434"/>
    </row>
    <row r="68" spans="3:4" ht="12.75">
      <c r="C68" s="433"/>
      <c r="D68" s="434"/>
    </row>
    <row r="69" spans="3:4" ht="12.75">
      <c r="C69" s="433"/>
      <c r="D69" s="434"/>
    </row>
    <row r="70" spans="3:4" ht="12.75">
      <c r="C70" s="433"/>
      <c r="D70" s="434"/>
    </row>
    <row r="71" spans="3:4" ht="12.75">
      <c r="C71" s="433"/>
      <c r="D71" s="434"/>
    </row>
    <row r="72" spans="3:4" ht="12.75">
      <c r="C72" s="433"/>
      <c r="D72" s="434"/>
    </row>
    <row r="73" spans="3:4" ht="12.75">
      <c r="C73" s="433"/>
      <c r="D73" s="434"/>
    </row>
    <row r="74" spans="3:4" ht="12.75">
      <c r="C74" s="433"/>
      <c r="D74" s="434"/>
    </row>
    <row r="75" spans="3:4" ht="12.75">
      <c r="C75" s="433"/>
      <c r="D75" s="434"/>
    </row>
    <row r="76" spans="3:4" ht="12.75">
      <c r="C76" s="433"/>
      <c r="D76" s="434"/>
    </row>
    <row r="77" spans="3:4" ht="12.75">
      <c r="C77" s="433"/>
      <c r="D77" s="434"/>
    </row>
    <row r="78" spans="3:4" ht="12.75">
      <c r="C78" s="433"/>
      <c r="D78" s="434"/>
    </row>
    <row r="79" spans="3:4" ht="12.75">
      <c r="C79" s="433"/>
      <c r="D79" s="434"/>
    </row>
    <row r="80" spans="3:4" ht="12.75">
      <c r="C80" s="433"/>
      <c r="D80" s="434"/>
    </row>
    <row r="81" spans="3:4" ht="12.75">
      <c r="C81" s="433"/>
      <c r="D81" s="434"/>
    </row>
    <row r="82" spans="3:4" ht="12.75">
      <c r="C82" s="433"/>
      <c r="D82" s="434"/>
    </row>
    <row r="83" spans="3:4" ht="12.75">
      <c r="C83" s="433"/>
      <c r="D83" s="434"/>
    </row>
    <row r="84" spans="3:4" ht="12.75">
      <c r="C84" s="433"/>
      <c r="D84" s="434"/>
    </row>
    <row r="85" spans="3:4" ht="12.75">
      <c r="C85" s="433"/>
      <c r="D85" s="434"/>
    </row>
    <row r="86" spans="3:4" ht="12.75">
      <c r="C86" s="433"/>
      <c r="D86" s="434"/>
    </row>
    <row r="87" spans="3:4" ht="12.75">
      <c r="C87" s="433"/>
      <c r="D87" s="434"/>
    </row>
    <row r="88" spans="3:4" ht="12.75">
      <c r="C88" s="433"/>
      <c r="D88" s="434"/>
    </row>
    <row r="89" spans="3:4" ht="12.75">
      <c r="C89" s="433"/>
      <c r="D89" s="434"/>
    </row>
    <row r="90" spans="3:4" ht="12.75">
      <c r="C90" s="433"/>
      <c r="D90" s="434"/>
    </row>
    <row r="91" spans="3:4" ht="12.75">
      <c r="C91" s="433"/>
      <c r="D91" s="434"/>
    </row>
    <row r="92" spans="3:4" ht="12.75">
      <c r="C92" s="433"/>
      <c r="D92" s="434"/>
    </row>
    <row r="93" spans="3:4" ht="12.75">
      <c r="C93" s="433"/>
      <c r="D93" s="434"/>
    </row>
    <row r="94" spans="3:4" ht="12.75">
      <c r="C94" s="433"/>
      <c r="D94" s="434"/>
    </row>
    <row r="95" spans="3:4" ht="12.75">
      <c r="C95" s="433"/>
      <c r="D95" s="434"/>
    </row>
    <row r="96" spans="3:4" ht="12.75">
      <c r="C96" s="433"/>
      <c r="D96" s="434"/>
    </row>
    <row r="97" spans="3:4" ht="12.75">
      <c r="C97" s="433"/>
      <c r="D97" s="434"/>
    </row>
    <row r="98" spans="3:4" ht="12.75">
      <c r="C98" s="433"/>
      <c r="D98" s="434"/>
    </row>
    <row r="99" spans="3:4" ht="12.75">
      <c r="C99" s="433"/>
      <c r="D99" s="434"/>
    </row>
    <row r="100" spans="3:4" ht="12.75">
      <c r="C100" s="433"/>
      <c r="D100" s="434"/>
    </row>
    <row r="101" spans="3:4" ht="12.75">
      <c r="C101" s="433"/>
      <c r="D101" s="434"/>
    </row>
    <row r="102" spans="3:4" ht="12.75">
      <c r="C102" s="433"/>
      <c r="D102" s="434"/>
    </row>
    <row r="103" spans="3:4" ht="12.75">
      <c r="C103" s="433"/>
      <c r="D103" s="434"/>
    </row>
    <row r="104" spans="3:4" ht="12.75">
      <c r="C104" s="433"/>
      <c r="D104" s="434"/>
    </row>
    <row r="105" spans="3:4" ht="12.75">
      <c r="C105" s="433"/>
      <c r="D105" s="434"/>
    </row>
    <row r="106" spans="3:4" ht="12.75">
      <c r="C106" s="433"/>
      <c r="D106" s="434"/>
    </row>
    <row r="107" spans="3:4" ht="12.75">
      <c r="C107" s="433"/>
      <c r="D107" s="434"/>
    </row>
    <row r="108" spans="3:4" ht="12.75">
      <c r="C108" s="433"/>
      <c r="D108" s="434"/>
    </row>
    <row r="109" spans="3:4" ht="12.75">
      <c r="C109" s="433"/>
      <c r="D109" s="434"/>
    </row>
    <row r="110" spans="3:4" ht="12.75">
      <c r="C110" s="433"/>
      <c r="D110" s="434"/>
    </row>
    <row r="111" spans="3:4" ht="12.75">
      <c r="C111" s="433"/>
      <c r="D111" s="434"/>
    </row>
    <row r="112" spans="3:4" ht="12.75">
      <c r="C112" s="433"/>
      <c r="D112" s="434"/>
    </row>
    <row r="113" spans="3:4" ht="12.75">
      <c r="C113" s="433"/>
      <c r="D113" s="434"/>
    </row>
    <row r="114" spans="3:4" ht="12.75">
      <c r="C114" s="433"/>
      <c r="D114" s="434"/>
    </row>
    <row r="115" spans="3:4" ht="12.75">
      <c r="C115" s="433"/>
      <c r="D115" s="434"/>
    </row>
    <row r="116" spans="3:4" ht="12.75">
      <c r="C116" s="433"/>
      <c r="D116" s="434"/>
    </row>
    <row r="117" spans="3:4" ht="12.75">
      <c r="C117" s="433"/>
      <c r="D117" s="434"/>
    </row>
    <row r="118" spans="3:4" ht="12.75">
      <c r="C118" s="433"/>
      <c r="D118" s="434"/>
    </row>
    <row r="119" spans="3:4" ht="12.75">
      <c r="C119" s="433"/>
      <c r="D119" s="434"/>
    </row>
    <row r="120" spans="3:4" ht="12.75">
      <c r="C120" s="433"/>
      <c r="D120" s="434"/>
    </row>
    <row r="121" spans="3:4" ht="12.75">
      <c r="C121" s="433"/>
      <c r="D121" s="434"/>
    </row>
    <row r="122" spans="3:4" ht="12.75">
      <c r="C122" s="433"/>
      <c r="D122" s="434"/>
    </row>
    <row r="123" spans="3:4" ht="12.75">
      <c r="C123" s="433"/>
      <c r="D123" s="434"/>
    </row>
    <row r="124" spans="3:4" ht="12.75">
      <c r="C124" s="433"/>
      <c r="D124" s="434"/>
    </row>
    <row r="125" spans="3:4" ht="12.75">
      <c r="C125" s="433"/>
      <c r="D125" s="434"/>
    </row>
    <row r="126" spans="3:4" ht="12.75">
      <c r="C126" s="433"/>
      <c r="D126" s="434"/>
    </row>
    <row r="127" spans="3:4" ht="12.75">
      <c r="C127" s="433"/>
      <c r="D127" s="434"/>
    </row>
    <row r="128" spans="3:4" ht="12.75">
      <c r="C128" s="433"/>
      <c r="D128" s="434"/>
    </row>
    <row r="129" spans="3:4" ht="12.75">
      <c r="C129" s="433"/>
      <c r="D129" s="434"/>
    </row>
    <row r="130" spans="3:4" ht="12.75">
      <c r="C130" s="433"/>
      <c r="D130" s="434"/>
    </row>
    <row r="131" spans="3:4" ht="12.75">
      <c r="C131" s="433"/>
      <c r="D131" s="434"/>
    </row>
    <row r="132" spans="3:4" ht="12.75">
      <c r="C132" s="433"/>
      <c r="D132" s="434"/>
    </row>
    <row r="133" spans="3:4" ht="12.75">
      <c r="C133" s="433"/>
      <c r="D133" s="434"/>
    </row>
    <row r="134" spans="3:4" ht="12.75">
      <c r="C134" s="433"/>
      <c r="D134" s="434"/>
    </row>
    <row r="135" spans="3:4" ht="12.75">
      <c r="C135" s="433"/>
      <c r="D135" s="434"/>
    </row>
    <row r="136" spans="3:4" ht="12.75">
      <c r="C136" s="433"/>
      <c r="D136" s="434"/>
    </row>
    <row r="137" spans="3:4" ht="12.75">
      <c r="C137" s="433"/>
      <c r="D137" s="434"/>
    </row>
    <row r="138" spans="3:4" ht="12.75">
      <c r="C138" s="433"/>
      <c r="D138" s="434"/>
    </row>
    <row r="139" spans="3:4" ht="12.75">
      <c r="C139" s="433"/>
      <c r="D139" s="434"/>
    </row>
    <row r="140" spans="3:4" ht="12.75">
      <c r="C140" s="433"/>
      <c r="D140" s="434"/>
    </row>
    <row r="141" spans="3:4" ht="12.75">
      <c r="C141" s="433"/>
      <c r="D141" s="434"/>
    </row>
    <row r="142" spans="3:4" ht="12.75">
      <c r="C142" s="433"/>
      <c r="D142" s="434"/>
    </row>
    <row r="143" spans="3:4" ht="12.75">
      <c r="C143" s="433"/>
      <c r="D143" s="434"/>
    </row>
    <row r="144" spans="3:4" ht="12.75">
      <c r="C144" s="433"/>
      <c r="D144" s="434"/>
    </row>
    <row r="145" spans="3:4" ht="12.75">
      <c r="C145" s="433"/>
      <c r="D145" s="434"/>
    </row>
    <row r="146" spans="3:4" ht="12.75">
      <c r="C146" s="433"/>
      <c r="D146" s="434"/>
    </row>
    <row r="147" spans="3:4" ht="12.75">
      <c r="C147" s="433"/>
      <c r="D147" s="434"/>
    </row>
    <row r="148" spans="3:4" ht="12.75">
      <c r="C148" s="433"/>
      <c r="D148" s="434"/>
    </row>
    <row r="149" spans="3:4" ht="12.75">
      <c r="C149" s="432"/>
      <c r="D149" s="434"/>
    </row>
    <row r="150" spans="3:4" ht="12.75">
      <c r="C150" s="432"/>
      <c r="D150" s="434"/>
    </row>
    <row r="151" spans="3:4" ht="12.75">
      <c r="C151" s="432"/>
      <c r="D151" s="434"/>
    </row>
    <row r="152" spans="3:4" ht="12.75">
      <c r="C152" s="432"/>
      <c r="D152" s="434"/>
    </row>
    <row r="153" spans="3:4" ht="12.75">
      <c r="C153" s="432"/>
      <c r="D153" s="434"/>
    </row>
    <row r="154" spans="3:4" ht="12.75">
      <c r="C154" s="432"/>
      <c r="D154" s="434"/>
    </row>
    <row r="155" spans="3:4" ht="12.75">
      <c r="C155" s="432"/>
      <c r="D155" s="434"/>
    </row>
    <row r="156" spans="3:4" ht="12.75">
      <c r="C156" s="432"/>
      <c r="D156" s="434"/>
    </row>
    <row r="157" spans="3:4" ht="12.75">
      <c r="C157" s="432"/>
      <c r="D157" s="434"/>
    </row>
    <row r="158" spans="3:4" ht="12.75">
      <c r="C158" s="432"/>
      <c r="D158" s="434"/>
    </row>
    <row r="159" spans="3:4" ht="12.75">
      <c r="C159" s="432"/>
      <c r="D159" s="434"/>
    </row>
    <row r="160" spans="3:4" ht="12.75">
      <c r="C160" s="432"/>
      <c r="D160" s="434"/>
    </row>
    <row r="161" spans="3:4" ht="12.75">
      <c r="C161" s="432"/>
      <c r="D161" s="434"/>
    </row>
    <row r="162" spans="3:4" ht="12.75">
      <c r="C162" s="432"/>
      <c r="D162" s="434"/>
    </row>
    <row r="163" spans="3:4" ht="12.75">
      <c r="C163" s="432"/>
      <c r="D163" s="434"/>
    </row>
    <row r="164" spans="3:4" ht="12.75">
      <c r="C164" s="432"/>
      <c r="D164" s="434"/>
    </row>
    <row r="165" spans="3:4" ht="12.75">
      <c r="C165" s="432"/>
      <c r="D165" s="434"/>
    </row>
    <row r="166" spans="3:4" ht="12.75">
      <c r="C166" s="432"/>
      <c r="D166" s="434"/>
    </row>
    <row r="167" spans="3:4" ht="12.75">
      <c r="C167" s="432"/>
      <c r="D167" s="434"/>
    </row>
    <row r="168" spans="3:4" ht="12.75">
      <c r="C168" s="432"/>
      <c r="D168" s="434"/>
    </row>
    <row r="169" spans="3:4" ht="12.75">
      <c r="C169" s="432"/>
      <c r="D169" s="434"/>
    </row>
    <row r="170" spans="3:4" ht="12.75">
      <c r="C170" s="432"/>
      <c r="D170" s="434"/>
    </row>
    <row r="171" spans="3:4" ht="12.75">
      <c r="C171" s="432"/>
      <c r="D171" s="434"/>
    </row>
    <row r="172" spans="3:4" ht="12.75">
      <c r="C172" s="432"/>
      <c r="D172" s="434"/>
    </row>
    <row r="173" spans="3:4" ht="12.75">
      <c r="C173" s="432"/>
      <c r="D173" s="434"/>
    </row>
    <row r="174" spans="3:4" ht="12.75">
      <c r="C174" s="432"/>
      <c r="D174" s="434"/>
    </row>
    <row r="175" spans="3:4" ht="12.75">
      <c r="C175" s="432"/>
      <c r="D175" s="434"/>
    </row>
    <row r="176" spans="3:4" ht="12.75">
      <c r="C176" s="432"/>
      <c r="D176" s="434"/>
    </row>
    <row r="177" spans="3:4" ht="12.75">
      <c r="C177" s="432"/>
      <c r="D177" s="434"/>
    </row>
    <row r="178" spans="3:4" ht="12.75">
      <c r="C178" s="432"/>
      <c r="D178" s="434"/>
    </row>
    <row r="179" spans="3:4" ht="12.75">
      <c r="C179" s="432"/>
      <c r="D179" s="434"/>
    </row>
    <row r="180" spans="3:4" ht="12.75">
      <c r="C180" s="432"/>
      <c r="D180" s="434"/>
    </row>
    <row r="181" spans="3:4" ht="12.75">
      <c r="C181" s="432"/>
      <c r="D181" s="434"/>
    </row>
    <row r="182" spans="3:4" ht="12.75">
      <c r="C182" s="432"/>
      <c r="D182" s="434"/>
    </row>
    <row r="183" spans="3:4" ht="12.75">
      <c r="C183" s="432"/>
      <c r="D183" s="434"/>
    </row>
    <row r="184" spans="3:4" ht="12.75">
      <c r="C184" s="432"/>
      <c r="D184" s="434"/>
    </row>
    <row r="185" spans="3:4" ht="12.75">
      <c r="C185" s="432"/>
      <c r="D185" s="434"/>
    </row>
    <row r="186" spans="3:4" ht="12.75">
      <c r="C186" s="432"/>
      <c r="D186" s="434"/>
    </row>
    <row r="187" spans="3:4" ht="12.75">
      <c r="C187" s="432"/>
      <c r="D187" s="434"/>
    </row>
    <row r="188" spans="3:4" ht="12.75">
      <c r="C188" s="432"/>
      <c r="D188" s="434"/>
    </row>
    <row r="189" spans="3:4" ht="12.75">
      <c r="C189" s="432"/>
      <c r="D189" s="434"/>
    </row>
    <row r="190" spans="3:4" ht="12.75">
      <c r="C190" s="432"/>
      <c r="D190" s="434"/>
    </row>
    <row r="191" spans="3:4" ht="12.75">
      <c r="C191" s="432"/>
      <c r="D191" s="434"/>
    </row>
    <row r="192" spans="3:4" ht="12.75">
      <c r="C192" s="432"/>
      <c r="D192" s="434"/>
    </row>
    <row r="193" spans="3:4" ht="12.75">
      <c r="C193" s="432"/>
      <c r="D193" s="434"/>
    </row>
    <row r="194" spans="3:4" ht="12.75">
      <c r="C194" s="432"/>
      <c r="D194" s="434"/>
    </row>
    <row r="195" spans="3:4" ht="12.75">
      <c r="C195" s="432"/>
      <c r="D195" s="434"/>
    </row>
    <row r="196" spans="3:4" ht="12.75">
      <c r="C196" s="432"/>
      <c r="D196" s="434"/>
    </row>
    <row r="197" spans="3:4" ht="12.75">
      <c r="C197" s="432"/>
      <c r="D197" s="434"/>
    </row>
    <row r="198" spans="3:4" ht="12.75">
      <c r="C198" s="432"/>
      <c r="D198" s="434"/>
    </row>
    <row r="199" spans="3:4" ht="12.75">
      <c r="C199" s="432"/>
      <c r="D199" s="434"/>
    </row>
    <row r="200" spans="3:4" ht="12.75">
      <c r="C200" s="432"/>
      <c r="D200" s="434"/>
    </row>
    <row r="201" spans="3:4" ht="12.75">
      <c r="C201" s="432"/>
      <c r="D201" s="434"/>
    </row>
    <row r="202" spans="3:4" ht="12.75">
      <c r="C202" s="432"/>
      <c r="D202" s="434"/>
    </row>
    <row r="203" spans="3:4" ht="12.75">
      <c r="C203" s="432"/>
      <c r="D203" s="434"/>
    </row>
    <row r="204" spans="3:4" ht="12.75">
      <c r="C204" s="432"/>
      <c r="D204" s="434"/>
    </row>
    <row r="205" spans="3:4" ht="12.75">
      <c r="C205" s="432"/>
      <c r="D205" s="434"/>
    </row>
    <row r="206" spans="3:4" ht="12.75">
      <c r="C206" s="432"/>
      <c r="D206" s="434"/>
    </row>
    <row r="207" spans="3:4" ht="12.75">
      <c r="C207" s="432"/>
      <c r="D207" s="434"/>
    </row>
    <row r="208" spans="3:4" ht="12.75">
      <c r="C208" s="432"/>
      <c r="D208" s="434"/>
    </row>
    <row r="209" spans="3:4" ht="12.75">
      <c r="C209" s="432"/>
      <c r="D209" s="434"/>
    </row>
    <row r="210" spans="3:4" ht="12.75">
      <c r="C210" s="432"/>
      <c r="D210" s="434"/>
    </row>
    <row r="211" spans="3:4" ht="12.75">
      <c r="C211" s="432"/>
      <c r="D211" s="434"/>
    </row>
    <row r="212" spans="3:4" ht="12.75">
      <c r="C212" s="432"/>
      <c r="D212" s="434"/>
    </row>
    <row r="213" spans="3:4" ht="12.75">
      <c r="C213" s="432"/>
      <c r="D213" s="434"/>
    </row>
    <row r="214" spans="3:4" ht="12.75">
      <c r="C214" s="432"/>
      <c r="D214" s="434"/>
    </row>
    <row r="215" spans="3:4" ht="12.75">
      <c r="C215" s="432"/>
      <c r="D215" s="434"/>
    </row>
    <row r="216" spans="3:4" ht="12.75">
      <c r="C216" s="432"/>
      <c r="D216" s="434"/>
    </row>
    <row r="217" spans="3:4" ht="12.75">
      <c r="C217" s="432"/>
      <c r="D217" s="434"/>
    </row>
    <row r="218" spans="3:4" ht="12.75">
      <c r="C218" s="432"/>
      <c r="D218" s="434"/>
    </row>
    <row r="219" spans="3:4" ht="12.75">
      <c r="C219" s="432"/>
      <c r="D219" s="434"/>
    </row>
    <row r="220" spans="3:4" ht="12.75">
      <c r="C220" s="432"/>
      <c r="D220" s="434"/>
    </row>
    <row r="221" spans="3:4" ht="12.75">
      <c r="C221" s="432"/>
      <c r="D221" s="434"/>
    </row>
    <row r="222" spans="3:4" ht="12.75">
      <c r="C222" s="432"/>
      <c r="D222" s="434"/>
    </row>
    <row r="223" spans="3:4" ht="12.75">
      <c r="C223" s="432"/>
      <c r="D223" s="434"/>
    </row>
    <row r="224" spans="3:4" ht="12.75">
      <c r="C224" s="432"/>
      <c r="D224" s="434"/>
    </row>
    <row r="225" spans="3:4" ht="12.75">
      <c r="C225" s="432"/>
      <c r="D225" s="434"/>
    </row>
    <row r="226" spans="3:4" ht="12.75">
      <c r="C226" s="432"/>
      <c r="D226" s="434"/>
    </row>
    <row r="227" spans="3:4" ht="12.75">
      <c r="C227" s="432"/>
      <c r="D227" s="434"/>
    </row>
    <row r="228" spans="3:4" ht="12.75">
      <c r="C228" s="432"/>
      <c r="D228" s="434"/>
    </row>
    <row r="229" spans="3:4" ht="12.75">
      <c r="C229" s="432"/>
      <c r="D229" s="434"/>
    </row>
    <row r="230" spans="3:4" ht="12.75">
      <c r="C230" s="432"/>
      <c r="D230" s="434"/>
    </row>
    <row r="231" spans="3:4" ht="12.75">
      <c r="C231" s="432"/>
      <c r="D231" s="434"/>
    </row>
    <row r="232" spans="3:4" ht="12.75">
      <c r="C232" s="432"/>
      <c r="D232" s="434"/>
    </row>
    <row r="233" spans="3:4" ht="12.75">
      <c r="C233" s="432"/>
      <c r="D233" s="434"/>
    </row>
    <row r="234" spans="3:4" ht="12.75">
      <c r="C234" s="432"/>
      <c r="D234" s="434"/>
    </row>
    <row r="235" spans="3:4" ht="12.75">
      <c r="C235" s="432"/>
      <c r="D235" s="434"/>
    </row>
    <row r="236" spans="3:4" ht="12.75">
      <c r="C236" s="432"/>
      <c r="D236" s="434"/>
    </row>
    <row r="237" spans="3:4" ht="12.75">
      <c r="C237" s="432"/>
      <c r="D237" s="434"/>
    </row>
    <row r="238" spans="3:4" ht="12.75">
      <c r="C238" s="432"/>
      <c r="D238" s="434"/>
    </row>
    <row r="239" ht="12.75">
      <c r="D239" s="434"/>
    </row>
    <row r="240" ht="12.75">
      <c r="D240" s="434"/>
    </row>
    <row r="241" ht="12.75">
      <c r="D241" s="434"/>
    </row>
    <row r="242" ht="12.75">
      <c r="D242" s="434"/>
    </row>
    <row r="243" ht="12.75">
      <c r="D243" s="434"/>
    </row>
    <row r="244" ht="12.75">
      <c r="D244" s="434"/>
    </row>
    <row r="245" ht="12.75">
      <c r="D245" s="434"/>
    </row>
    <row r="246" ht="12.75">
      <c r="D246" s="434"/>
    </row>
    <row r="247" ht="12.75">
      <c r="D247" s="434"/>
    </row>
    <row r="248" ht="12.75">
      <c r="D248" s="434"/>
    </row>
    <row r="249" ht="12.75">
      <c r="D249" s="434"/>
    </row>
    <row r="250" ht="12.75">
      <c r="D250" s="434"/>
    </row>
    <row r="251" ht="12.75">
      <c r="D251" s="434"/>
    </row>
    <row r="252" ht="12.75">
      <c r="D252" s="434"/>
    </row>
    <row r="253" ht="12.75">
      <c r="D253" s="434"/>
    </row>
    <row r="254" ht="12.75">
      <c r="D254" s="434"/>
    </row>
    <row r="255" ht="12.75">
      <c r="D255" s="434"/>
    </row>
    <row r="256" ht="12.75">
      <c r="D256" s="434"/>
    </row>
    <row r="257" ht="12.75">
      <c r="D257" s="434"/>
    </row>
    <row r="258" ht="12.75">
      <c r="D258" s="434"/>
    </row>
    <row r="259" ht="12.75">
      <c r="D259" s="434"/>
    </row>
    <row r="260" ht="12.75">
      <c r="D260" s="434"/>
    </row>
    <row r="261" ht="12.75">
      <c r="D261" s="434"/>
    </row>
    <row r="262" ht="12.75">
      <c r="D262" s="434"/>
    </row>
    <row r="263" ht="12.75">
      <c r="D263" s="434"/>
    </row>
    <row r="264" ht="12.75">
      <c r="D264" s="434"/>
    </row>
    <row r="265" ht="12.75">
      <c r="D265" s="434"/>
    </row>
    <row r="266" ht="12.75">
      <c r="D266" s="434"/>
    </row>
    <row r="267" ht="12.75">
      <c r="D267" s="434"/>
    </row>
    <row r="268" ht="12.75">
      <c r="D268" s="434"/>
    </row>
    <row r="269" ht="12.75">
      <c r="D269" s="434"/>
    </row>
    <row r="270" ht="12.75">
      <c r="D270" s="434"/>
    </row>
    <row r="271" ht="12.75">
      <c r="D271" s="434"/>
    </row>
    <row r="272" ht="12.75">
      <c r="D272" s="434"/>
    </row>
    <row r="273" ht="12.75">
      <c r="D273" s="434"/>
    </row>
    <row r="274" ht="12.75">
      <c r="D274" s="434"/>
    </row>
    <row r="275" ht="12.75">
      <c r="D275" s="434"/>
    </row>
    <row r="276" ht="12.75">
      <c r="D276" s="434"/>
    </row>
    <row r="277" ht="12.75">
      <c r="D277" s="434"/>
    </row>
    <row r="278" ht="12.75">
      <c r="D278" s="434"/>
    </row>
    <row r="279" ht="12.75">
      <c r="D279" s="434"/>
    </row>
    <row r="280" ht="12.75">
      <c r="D280" s="434"/>
    </row>
    <row r="281" ht="12.75">
      <c r="D281" s="434"/>
    </row>
    <row r="282" ht="12.75">
      <c r="D282" s="434"/>
    </row>
    <row r="283" ht="12.75">
      <c r="D283" s="434"/>
    </row>
    <row r="284" ht="12.75">
      <c r="D284" s="434"/>
    </row>
    <row r="285" ht="12.75">
      <c r="D285" s="434"/>
    </row>
    <row r="286" ht="12.75">
      <c r="D286" s="434"/>
    </row>
    <row r="287" ht="12.75">
      <c r="D287" s="434"/>
    </row>
    <row r="288" ht="12.75">
      <c r="D288" s="434"/>
    </row>
    <row r="289" ht="12.75">
      <c r="D289" s="434"/>
    </row>
    <row r="290" ht="12.75">
      <c r="D290" s="434"/>
    </row>
    <row r="291" ht="12.75">
      <c r="D291" s="434"/>
    </row>
    <row r="292" ht="12.75">
      <c r="D292" s="434"/>
    </row>
    <row r="293" ht="12.75">
      <c r="D293" s="434"/>
    </row>
    <row r="294" ht="12.75">
      <c r="D294" s="434"/>
    </row>
    <row r="295" ht="12.75">
      <c r="D295" s="434"/>
    </row>
    <row r="296" ht="12.75">
      <c r="D296" s="434"/>
    </row>
    <row r="297" ht="12.75">
      <c r="D297" s="434"/>
    </row>
    <row r="298" ht="12.75">
      <c r="D298" s="434"/>
    </row>
    <row r="299" ht="12.75">
      <c r="D299" s="434"/>
    </row>
    <row r="300" ht="12.75">
      <c r="D300" s="434"/>
    </row>
    <row r="301" ht="12.75">
      <c r="D301" s="434"/>
    </row>
    <row r="302" ht="12.75">
      <c r="D302" s="434"/>
    </row>
    <row r="303" ht="12.75">
      <c r="D303" s="434"/>
    </row>
    <row r="304" ht="12.75">
      <c r="D304" s="434"/>
    </row>
    <row r="305" ht="12.75">
      <c r="D305" s="434"/>
    </row>
    <row r="306" ht="12.75">
      <c r="D306" s="434"/>
    </row>
    <row r="307" ht="12.75">
      <c r="D307" s="434"/>
    </row>
    <row r="308" ht="12.75">
      <c r="D308" s="434"/>
    </row>
    <row r="309" ht="12.75">
      <c r="D309" s="434"/>
    </row>
    <row r="310" ht="12.75">
      <c r="D310" s="434"/>
    </row>
    <row r="311" ht="12.75">
      <c r="D311" s="434"/>
    </row>
    <row r="312" ht="12.75">
      <c r="D312" s="434"/>
    </row>
    <row r="313" ht="12.75">
      <c r="D313" s="434"/>
    </row>
    <row r="314" ht="12.75">
      <c r="D314" s="434"/>
    </row>
    <row r="315" ht="12.75">
      <c r="D315" s="434"/>
    </row>
    <row r="316" ht="12.75">
      <c r="D316" s="434"/>
    </row>
    <row r="317" ht="12.75">
      <c r="D317" s="434"/>
    </row>
  </sheetData>
  <printOptions/>
  <pageMargins left="0.75" right="0.75" top="1" bottom="1" header="0.5" footer="0.5"/>
  <pageSetup firstPageNumber="179" useFirstPageNumber="1" horizontalDpi="600" verticalDpi="600" orientation="portrait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96"/>
  <sheetViews>
    <sheetView workbookViewId="0" topLeftCell="A29">
      <selection activeCell="C58" sqref="C58"/>
    </sheetView>
  </sheetViews>
  <sheetFormatPr defaultColWidth="9.140625" defaultRowHeight="12.75"/>
  <cols>
    <col min="1" max="1" width="7.00390625" style="248" customWidth="1"/>
    <col min="2" max="2" width="20.140625" style="248" customWidth="1"/>
    <col min="3" max="3" width="41.57421875" style="248" customWidth="1"/>
    <col min="4" max="4" width="13.7109375" style="248" customWidth="1"/>
    <col min="5" max="5" width="12.7109375" style="248" customWidth="1"/>
    <col min="6" max="6" width="12.8515625" style="85" customWidth="1"/>
    <col min="7" max="7" width="16.140625" style="85" customWidth="1"/>
    <col min="8" max="16384" width="9.00390625" style="85" customWidth="1"/>
  </cols>
  <sheetData>
    <row r="1" spans="1:7" ht="13.5" customHeight="1">
      <c r="A1"/>
      <c r="B1" s="84" t="s">
        <v>317</v>
      </c>
      <c r="C1" s="249"/>
      <c r="D1" s="84"/>
      <c r="E1" s="84"/>
      <c r="F1" s="84"/>
      <c r="G1" s="152"/>
    </row>
    <row r="2" spans="1:7" ht="13.5" customHeight="1">
      <c r="A2"/>
      <c r="B2" s="84" t="s">
        <v>318</v>
      </c>
      <c r="C2" s="249"/>
      <c r="D2" s="84"/>
      <c r="E2" s="84"/>
      <c r="F2" s="84"/>
      <c r="G2" s="152"/>
    </row>
    <row r="3" spans="1:7" ht="13.5" customHeight="1">
      <c r="A3" s="152"/>
      <c r="B3" s="152"/>
      <c r="C3" s="152"/>
      <c r="D3" s="152"/>
      <c r="E3" s="152"/>
      <c r="F3" s="86" t="s">
        <v>327</v>
      </c>
      <c r="G3"/>
    </row>
    <row r="4" spans="1:7" s="1" customFormat="1" ht="13.5" customHeight="1">
      <c r="A4" s="175"/>
      <c r="B4" s="176"/>
      <c r="C4" s="178"/>
      <c r="D4" s="250" t="s">
        <v>319</v>
      </c>
      <c r="E4" s="177"/>
      <c r="F4" s="250" t="s">
        <v>286</v>
      </c>
      <c r="G4" s="178"/>
    </row>
    <row r="5" spans="1:7" s="1" customFormat="1" ht="13.5" customHeight="1">
      <c r="A5" s="251" t="s">
        <v>1</v>
      </c>
      <c r="B5" s="252" t="s">
        <v>169</v>
      </c>
      <c r="C5" s="252" t="s">
        <v>3</v>
      </c>
      <c r="D5" s="252" t="s">
        <v>287</v>
      </c>
      <c r="E5" s="252" t="s">
        <v>5</v>
      </c>
      <c r="F5" s="251" t="s">
        <v>261</v>
      </c>
      <c r="G5" s="253" t="s">
        <v>5</v>
      </c>
    </row>
    <row r="6" spans="1:7" s="4" customFormat="1" ht="13.5" customHeight="1">
      <c r="A6" s="254">
        <v>801</v>
      </c>
      <c r="B6" s="107"/>
      <c r="C6" s="147" t="s">
        <v>98</v>
      </c>
      <c r="D6" s="237"/>
      <c r="E6" s="238"/>
      <c r="F6" s="237"/>
      <c r="G6" s="148"/>
    </row>
    <row r="7" spans="1:7" s="3" customFormat="1" ht="13.5" customHeight="1">
      <c r="A7" s="255"/>
      <c r="B7" s="255">
        <v>80101</v>
      </c>
      <c r="C7" s="118" t="s">
        <v>99</v>
      </c>
      <c r="D7" s="256">
        <v>158828</v>
      </c>
      <c r="E7" s="257">
        <v>199222.88</v>
      </c>
      <c r="F7" s="256">
        <v>160921</v>
      </c>
      <c r="G7" s="256">
        <v>231365.87</v>
      </c>
    </row>
    <row r="8" spans="1:7" s="3" customFormat="1" ht="13.5" customHeight="1">
      <c r="A8" s="239" t="s">
        <v>320</v>
      </c>
      <c r="B8" s="240"/>
      <c r="C8" s="258"/>
      <c r="D8" s="109"/>
      <c r="E8" s="110"/>
      <c r="F8" s="109"/>
      <c r="G8" s="109"/>
    </row>
    <row r="9" spans="1:7" s="3" customFormat="1" ht="13.5" customHeight="1">
      <c r="A9" s="259" t="s">
        <v>321</v>
      </c>
      <c r="B9" s="240"/>
      <c r="C9" s="258"/>
      <c r="D9" s="148">
        <v>2093</v>
      </c>
      <c r="E9" s="149">
        <v>32162.54</v>
      </c>
      <c r="F9" s="148"/>
      <c r="G9" s="148"/>
    </row>
    <row r="10" spans="1:7" s="3" customFormat="1" ht="13.5" customHeight="1">
      <c r="A10" s="260" t="s">
        <v>322</v>
      </c>
      <c r="B10" s="241"/>
      <c r="C10" s="261"/>
      <c r="D10" s="119"/>
      <c r="E10" s="120"/>
      <c r="F10" s="119">
        <v>0</v>
      </c>
      <c r="G10" s="119">
        <v>19.55</v>
      </c>
    </row>
    <row r="11" spans="1:7" s="26" customFormat="1" ht="24.75" customHeight="1">
      <c r="A11" s="299"/>
      <c r="B11" s="300" t="s">
        <v>310</v>
      </c>
      <c r="C11" s="301"/>
      <c r="D11" s="302">
        <f>SUM(D7:D9)</f>
        <v>160921</v>
      </c>
      <c r="E11" s="303">
        <f>SUM(E7:E9)</f>
        <v>231385.42</v>
      </c>
      <c r="F11" s="302">
        <f>SUM(F7:F10)</f>
        <v>160921</v>
      </c>
      <c r="G11" s="302">
        <f>SUM(G7:G10)</f>
        <v>231385.41999999998</v>
      </c>
    </row>
    <row r="12" spans="1:7" s="4" customFormat="1" ht="13.5" customHeight="1">
      <c r="A12" s="254">
        <v>801</v>
      </c>
      <c r="B12" s="254"/>
      <c r="C12" s="147" t="s">
        <v>98</v>
      </c>
      <c r="D12" s="148"/>
      <c r="E12" s="149"/>
      <c r="F12" s="148"/>
      <c r="G12" s="148"/>
    </row>
    <row r="13" spans="1:7" s="3" customFormat="1" ht="13.5" customHeight="1">
      <c r="A13" s="255"/>
      <c r="B13" s="255">
        <v>80110</v>
      </c>
      <c r="C13" s="118" t="s">
        <v>101</v>
      </c>
      <c r="D13" s="256">
        <v>114810</v>
      </c>
      <c r="E13" s="257">
        <v>121198.47</v>
      </c>
      <c r="F13" s="256">
        <v>126210</v>
      </c>
      <c r="G13" s="256">
        <v>158722.89</v>
      </c>
    </row>
    <row r="14" spans="1:7" s="3" customFormat="1" ht="13.5" customHeight="1">
      <c r="A14" s="239" t="s">
        <v>320</v>
      </c>
      <c r="B14" s="240"/>
      <c r="C14" s="258"/>
      <c r="D14" s="109"/>
      <c r="E14" s="110"/>
      <c r="F14" s="109"/>
      <c r="G14" s="109"/>
    </row>
    <row r="15" spans="1:7" s="3" customFormat="1" ht="13.5" customHeight="1">
      <c r="A15" s="259" t="s">
        <v>321</v>
      </c>
      <c r="B15" s="240"/>
      <c r="C15" s="258"/>
      <c r="D15" s="148">
        <v>19279</v>
      </c>
      <c r="E15" s="149">
        <v>37524.42</v>
      </c>
      <c r="F15" s="148"/>
      <c r="G15" s="148"/>
    </row>
    <row r="16" spans="1:7" s="3" customFormat="1" ht="13.5" customHeight="1">
      <c r="A16" s="260" t="s">
        <v>322</v>
      </c>
      <c r="B16" s="241"/>
      <c r="C16" s="261"/>
      <c r="D16" s="119"/>
      <c r="E16" s="120"/>
      <c r="F16" s="119">
        <v>7879</v>
      </c>
      <c r="G16" s="119">
        <v>0</v>
      </c>
    </row>
    <row r="17" spans="1:7" s="26" customFormat="1" ht="27.75" customHeight="1">
      <c r="A17" s="299"/>
      <c r="B17" s="300" t="s">
        <v>310</v>
      </c>
      <c r="C17" s="301"/>
      <c r="D17" s="302">
        <f>SUM(D13:D15)</f>
        <v>134089</v>
      </c>
      <c r="E17" s="303">
        <f>SUM(E13:E15)</f>
        <v>158722.89</v>
      </c>
      <c r="F17" s="302">
        <f>SUM(F13:F16)</f>
        <v>134089</v>
      </c>
      <c r="G17" s="302">
        <f>SUM(G13:G16)</f>
        <v>158722.89</v>
      </c>
    </row>
    <row r="18" spans="1:7" s="3" customFormat="1" ht="13.5" customHeight="1">
      <c r="A18" s="254">
        <v>854</v>
      </c>
      <c r="B18" s="254"/>
      <c r="C18" s="147" t="s">
        <v>107</v>
      </c>
      <c r="D18" s="148"/>
      <c r="E18" s="149"/>
      <c r="F18" s="148"/>
      <c r="G18" s="148"/>
    </row>
    <row r="19" spans="1:7" s="3" customFormat="1" ht="13.5" customHeight="1">
      <c r="A19" s="255"/>
      <c r="B19" s="255">
        <v>85407</v>
      </c>
      <c r="C19" s="118" t="s">
        <v>108</v>
      </c>
      <c r="D19" s="262">
        <v>90534</v>
      </c>
      <c r="E19" s="263">
        <v>122731.2</v>
      </c>
      <c r="F19" s="262">
        <v>90534</v>
      </c>
      <c r="G19" s="262">
        <v>127449.04</v>
      </c>
    </row>
    <row r="20" spans="1:7" s="3" customFormat="1" ht="13.5" customHeight="1">
      <c r="A20" s="239" t="s">
        <v>320</v>
      </c>
      <c r="B20" s="240"/>
      <c r="C20" s="258"/>
      <c r="D20" s="109"/>
      <c r="E20" s="110"/>
      <c r="F20" s="109"/>
      <c r="G20" s="109"/>
    </row>
    <row r="21" spans="1:7" s="3" customFormat="1" ht="13.5" customHeight="1">
      <c r="A21" s="259" t="s">
        <v>321</v>
      </c>
      <c r="B21" s="240"/>
      <c r="C21" s="258"/>
      <c r="D21" s="148">
        <v>4718</v>
      </c>
      <c r="E21" s="149">
        <v>4717.84</v>
      </c>
      <c r="F21" s="148"/>
      <c r="G21" s="148"/>
    </row>
    <row r="22" spans="1:7" s="3" customFormat="1" ht="13.5" customHeight="1">
      <c r="A22" s="260" t="s">
        <v>322</v>
      </c>
      <c r="B22" s="241"/>
      <c r="C22" s="261"/>
      <c r="D22" s="119"/>
      <c r="E22" s="120"/>
      <c r="F22" s="119">
        <v>4718</v>
      </c>
      <c r="G22" s="119">
        <v>0</v>
      </c>
    </row>
    <row r="23" spans="1:7" s="26" customFormat="1" ht="25.5" customHeight="1">
      <c r="A23" s="299"/>
      <c r="B23" s="300" t="s">
        <v>310</v>
      </c>
      <c r="C23" s="301"/>
      <c r="D23" s="302">
        <f>SUM(D21,D19)</f>
        <v>95252</v>
      </c>
      <c r="E23" s="302">
        <f>SUM(E21,E19)</f>
        <v>127449.04</v>
      </c>
      <c r="F23" s="302">
        <f>SUM(F19,F22)</f>
        <v>95252</v>
      </c>
      <c r="G23" s="302">
        <f>SUM(G19,G22)</f>
        <v>127449.04</v>
      </c>
    </row>
    <row r="24" spans="1:7" s="3" customFormat="1" ht="13.5" customHeight="1">
      <c r="A24" s="264">
        <v>926</v>
      </c>
      <c r="B24" s="264"/>
      <c r="C24" s="265" t="s">
        <v>111</v>
      </c>
      <c r="D24" s="266"/>
      <c r="E24" s="267"/>
      <c r="F24" s="266"/>
      <c r="G24" s="266"/>
    </row>
    <row r="25" spans="1:7" s="4" customFormat="1" ht="13.5" customHeight="1">
      <c r="A25" s="268"/>
      <c r="B25" s="268">
        <v>92604</v>
      </c>
      <c r="C25" s="47" t="s">
        <v>112</v>
      </c>
      <c r="D25" s="269">
        <v>40705</v>
      </c>
      <c r="E25" s="270">
        <v>33372.41</v>
      </c>
      <c r="F25" s="269">
        <v>41150</v>
      </c>
      <c r="G25" s="269">
        <v>40413.79</v>
      </c>
    </row>
    <row r="26" spans="1:7" s="3" customFormat="1" ht="13.5" customHeight="1">
      <c r="A26" s="239" t="s">
        <v>320</v>
      </c>
      <c r="B26" s="240"/>
      <c r="C26" s="258"/>
      <c r="D26" s="109"/>
      <c r="E26" s="110"/>
      <c r="F26" s="109"/>
      <c r="G26" s="109"/>
    </row>
    <row r="27" spans="1:7" s="3" customFormat="1" ht="13.5" customHeight="1">
      <c r="A27" s="259" t="s">
        <v>321</v>
      </c>
      <c r="B27" s="240"/>
      <c r="C27" s="258"/>
      <c r="D27" s="148">
        <v>697</v>
      </c>
      <c r="E27" s="149">
        <v>10002.73</v>
      </c>
      <c r="F27" s="148"/>
      <c r="G27" s="148"/>
    </row>
    <row r="28" spans="1:7" s="271" customFormat="1" ht="13.5" customHeight="1">
      <c r="A28" s="260" t="s">
        <v>322</v>
      </c>
      <c r="B28" s="241"/>
      <c r="C28" s="261"/>
      <c r="D28" s="119"/>
      <c r="E28" s="120"/>
      <c r="F28" s="119">
        <v>252</v>
      </c>
      <c r="G28" s="119">
        <v>2961.35</v>
      </c>
    </row>
    <row r="29" spans="1:7" s="61" customFormat="1" ht="18.75" customHeight="1">
      <c r="A29" s="299"/>
      <c r="B29" s="300" t="s">
        <v>310</v>
      </c>
      <c r="C29" s="301"/>
      <c r="D29" s="302">
        <f>SUM(D25:D27)</f>
        <v>41402</v>
      </c>
      <c r="E29" s="303">
        <f>SUM(E25:E27)</f>
        <v>43375.14</v>
      </c>
      <c r="F29" s="302">
        <f>SUM(F25:F28)</f>
        <v>41402</v>
      </c>
      <c r="G29" s="302">
        <f>SUM(G25:G28)</f>
        <v>43375.14</v>
      </c>
    </row>
    <row r="30" spans="1:7" s="272" customFormat="1" ht="13.5" customHeight="1">
      <c r="A30" s="236" t="s">
        <v>323</v>
      </c>
      <c r="B30" s="273"/>
      <c r="C30" s="273"/>
      <c r="D30" s="242"/>
      <c r="E30" s="274"/>
      <c r="F30" s="242"/>
      <c r="G30" s="242"/>
    </row>
    <row r="31" spans="1:7" s="272" customFormat="1" ht="13.5" customHeight="1">
      <c r="A31" s="243" t="s">
        <v>312</v>
      </c>
      <c r="B31" s="244"/>
      <c r="C31" s="244"/>
      <c r="D31" s="245">
        <f>SUM(D25,D19,D13,D7)</f>
        <v>404877</v>
      </c>
      <c r="E31" s="245">
        <f>SUM(E25,E19,E13,E7)</f>
        <v>476524.95999999996</v>
      </c>
      <c r="F31" s="245">
        <f>SUM(F25,F19,F13,F7)</f>
        <v>418815</v>
      </c>
      <c r="G31" s="245">
        <f>SUM(G25,G19,G13,G7)</f>
        <v>557951.59</v>
      </c>
    </row>
    <row r="32" spans="1:7" s="4" customFormat="1" ht="13.5" customHeight="1">
      <c r="A32" s="1"/>
      <c r="B32" s="1"/>
      <c r="C32" s="1"/>
      <c r="D32" s="173"/>
      <c r="E32" s="150"/>
      <c r="F32" s="173"/>
      <c r="G32" s="1"/>
    </row>
    <row r="33" spans="1:7" s="3" customFormat="1" ht="13.5" customHeight="1">
      <c r="A33" s="1"/>
      <c r="B33" s="1"/>
      <c r="C33" s="1"/>
      <c r="D33" s="173"/>
      <c r="E33" s="150"/>
      <c r="F33" s="173"/>
      <c r="G33" s="1"/>
    </row>
    <row r="34" spans="1:7" s="3" customFormat="1" ht="13.5" customHeight="1">
      <c r="A34" s="1"/>
      <c r="B34" s="1"/>
      <c r="C34" s="1"/>
      <c r="D34" s="173"/>
      <c r="E34" s="150"/>
      <c r="F34" s="173"/>
      <c r="G34" s="1"/>
    </row>
    <row r="35" spans="1:7" s="3" customFormat="1" ht="13.5" customHeight="1">
      <c r="A35" s="1"/>
      <c r="B35" s="1"/>
      <c r="C35" s="1"/>
      <c r="D35" s="173"/>
      <c r="E35" s="150"/>
      <c r="F35" s="173"/>
      <c r="G35" s="1"/>
    </row>
    <row r="36" spans="1:7" s="3" customFormat="1" ht="13.5" customHeight="1">
      <c r="A36" s="1"/>
      <c r="B36" s="1"/>
      <c r="C36" s="1"/>
      <c r="D36" s="173"/>
      <c r="E36" s="150"/>
      <c r="F36" s="173"/>
      <c r="G36" s="1"/>
    </row>
    <row r="37" spans="1:7" s="4" customFormat="1" ht="13.5" customHeight="1">
      <c r="A37" s="1"/>
      <c r="B37" s="1"/>
      <c r="C37" s="1"/>
      <c r="D37" s="173"/>
      <c r="E37" s="150"/>
      <c r="F37" s="173"/>
      <c r="G37" s="1"/>
    </row>
    <row r="38" spans="1:7" s="3" customFormat="1" ht="13.5" customHeight="1">
      <c r="A38" s="1"/>
      <c r="B38" s="1"/>
      <c r="C38" s="1"/>
      <c r="D38" s="173"/>
      <c r="E38" s="150"/>
      <c r="F38" s="173"/>
      <c r="G38" s="1"/>
    </row>
    <row r="39" spans="1:7" s="3" customFormat="1" ht="13.5" customHeight="1">
      <c r="A39" s="1"/>
      <c r="B39" s="1"/>
      <c r="C39" s="1"/>
      <c r="D39" s="173"/>
      <c r="E39" s="150"/>
      <c r="F39" s="1"/>
      <c r="G39" s="1"/>
    </row>
    <row r="40" spans="1:7" s="3" customFormat="1" ht="13.5" customHeight="1">
      <c r="A40" s="1"/>
      <c r="B40" s="1"/>
      <c r="C40" s="1"/>
      <c r="D40" s="173"/>
      <c r="E40" s="150"/>
      <c r="F40" s="1"/>
      <c r="G40" s="1"/>
    </row>
    <row r="41" spans="1:7" s="3" customFormat="1" ht="13.5" customHeight="1">
      <c r="A41" s="1"/>
      <c r="B41" s="1"/>
      <c r="C41" s="1"/>
      <c r="D41" s="173"/>
      <c r="E41" s="150"/>
      <c r="F41" s="1"/>
      <c r="G41" s="1"/>
    </row>
    <row r="42" spans="1:7" s="3" customFormat="1" ht="13.5" customHeight="1">
      <c r="A42" s="1"/>
      <c r="B42" s="1"/>
      <c r="C42" s="1"/>
      <c r="D42" s="173"/>
      <c r="E42" s="150"/>
      <c r="F42" s="1"/>
      <c r="G42" s="1"/>
    </row>
    <row r="43" spans="1:7" s="3" customFormat="1" ht="13.5" customHeight="1">
      <c r="A43" s="1"/>
      <c r="B43" s="1"/>
      <c r="C43" s="1"/>
      <c r="D43" s="173"/>
      <c r="E43" s="150"/>
      <c r="F43" s="1"/>
      <c r="G43" s="1"/>
    </row>
    <row r="44" spans="1:7" s="3" customFormat="1" ht="13.5" customHeight="1">
      <c r="A44" s="1"/>
      <c r="B44" s="1"/>
      <c r="C44" s="1"/>
      <c r="D44" s="173"/>
      <c r="E44" s="150"/>
      <c r="F44" s="1"/>
      <c r="G44" s="1"/>
    </row>
    <row r="45" spans="1:7" s="4" customFormat="1" ht="13.5" customHeight="1">
      <c r="A45" s="1"/>
      <c r="B45" s="1"/>
      <c r="C45" s="1"/>
      <c r="D45" s="173"/>
      <c r="E45" s="150"/>
      <c r="F45" s="1"/>
      <c r="G45" s="1"/>
    </row>
    <row r="46" spans="1:7" s="3" customFormat="1" ht="13.5" customHeight="1">
      <c r="A46" s="1"/>
      <c r="B46" s="1"/>
      <c r="C46" s="1"/>
      <c r="D46" s="173"/>
      <c r="E46" s="150"/>
      <c r="F46" s="1"/>
      <c r="G46" s="1"/>
    </row>
    <row r="47" spans="4:5" s="1" customFormat="1" ht="13.5" customHeight="1">
      <c r="D47" s="173"/>
      <c r="E47" s="150"/>
    </row>
    <row r="48" spans="1:7" s="26" customFormat="1" ht="13.5" customHeight="1">
      <c r="A48" s="1"/>
      <c r="B48" s="1"/>
      <c r="C48" s="1"/>
      <c r="D48" s="173"/>
      <c r="E48" s="150"/>
      <c r="F48" s="1"/>
      <c r="G48" s="1"/>
    </row>
    <row r="49" spans="1:7" s="26" customFormat="1" ht="13.5" customHeight="1">
      <c r="A49" s="1"/>
      <c r="B49" s="1"/>
      <c r="C49" s="1"/>
      <c r="D49" s="173"/>
      <c r="E49" s="150"/>
      <c r="F49" s="1"/>
      <c r="G49" s="1"/>
    </row>
    <row r="50" spans="1:7" s="26" customFormat="1" ht="13.5" customHeight="1">
      <c r="A50" s="1"/>
      <c r="B50" s="1"/>
      <c r="C50" s="1"/>
      <c r="D50" s="173"/>
      <c r="E50" s="150"/>
      <c r="F50" s="1"/>
      <c r="G50" s="1"/>
    </row>
    <row r="51" spans="1:7" s="26" customFormat="1" ht="13.5" customHeight="1">
      <c r="A51" s="1"/>
      <c r="B51" s="1"/>
      <c r="C51" s="1"/>
      <c r="D51" s="173"/>
      <c r="E51" s="150"/>
      <c r="F51" s="1"/>
      <c r="G51" s="1"/>
    </row>
    <row r="52" spans="1:7" s="26" customFormat="1" ht="13.5" customHeight="1">
      <c r="A52" s="1"/>
      <c r="B52" s="1"/>
      <c r="C52" s="1"/>
      <c r="D52" s="173"/>
      <c r="E52" s="150"/>
      <c r="F52" s="1"/>
      <c r="G52" s="1"/>
    </row>
    <row r="53" spans="1:7" s="26" customFormat="1" ht="13.5" customHeight="1">
      <c r="A53" s="1"/>
      <c r="B53" s="1"/>
      <c r="C53" s="1"/>
      <c r="D53" s="1"/>
      <c r="E53" s="150"/>
      <c r="F53" s="1"/>
      <c r="G53" s="1"/>
    </row>
    <row r="54" spans="1:7" s="26" customFormat="1" ht="13.5" customHeight="1">
      <c r="A54" s="1"/>
      <c r="B54" s="1"/>
      <c r="C54" s="1"/>
      <c r="D54" s="1"/>
      <c r="E54" s="150"/>
      <c r="F54" s="1"/>
      <c r="G54" s="1"/>
    </row>
    <row r="55" spans="1:7" s="26" customFormat="1" ht="13.5" customHeight="1">
      <c r="A55" s="1"/>
      <c r="B55" s="1"/>
      <c r="C55" s="1"/>
      <c r="D55" s="1"/>
      <c r="E55" s="150"/>
      <c r="F55" s="1"/>
      <c r="G55" s="1"/>
    </row>
    <row r="56" spans="1:7" s="4" customFormat="1" ht="13.5" customHeight="1">
      <c r="A56" s="1"/>
      <c r="B56" s="1"/>
      <c r="C56" s="1"/>
      <c r="D56" s="1"/>
      <c r="E56" s="150"/>
      <c r="F56" s="1"/>
      <c r="G56" s="1"/>
    </row>
    <row r="57" spans="1:7" s="4" customFormat="1" ht="13.5" customHeight="1">
      <c r="A57" s="1"/>
      <c r="B57" s="1"/>
      <c r="C57" s="1"/>
      <c r="D57" s="1"/>
      <c r="E57" s="150"/>
      <c r="F57" s="1"/>
      <c r="G57" s="1"/>
    </row>
    <row r="58" spans="1:7" s="3" customFormat="1" ht="13.5" customHeight="1">
      <c r="A58" s="1"/>
      <c r="B58" s="1"/>
      <c r="C58" s="1"/>
      <c r="D58" s="1"/>
      <c r="E58" s="150"/>
      <c r="F58" s="1"/>
      <c r="G58" s="1"/>
    </row>
    <row r="59" spans="1:7" s="3" customFormat="1" ht="13.5" customHeight="1">
      <c r="A59" s="1"/>
      <c r="B59" s="1"/>
      <c r="C59" s="1"/>
      <c r="D59" s="1"/>
      <c r="E59" s="1"/>
      <c r="F59" s="1"/>
      <c r="G59" s="1"/>
    </row>
    <row r="60" spans="1:7" s="3" customFormat="1" ht="13.5" customHeight="1">
      <c r="A60" s="1"/>
      <c r="B60" s="1"/>
      <c r="C60" s="1"/>
      <c r="D60" s="1"/>
      <c r="E60" s="1"/>
      <c r="F60" s="1"/>
      <c r="G60" s="1"/>
    </row>
    <row r="61" spans="1:7" s="3" customFormat="1" ht="13.5" customHeight="1">
      <c r="A61" s="1"/>
      <c r="B61" s="1"/>
      <c r="C61" s="1"/>
      <c r="D61" s="1"/>
      <c r="E61" s="1"/>
      <c r="F61" s="1"/>
      <c r="G61" s="1"/>
    </row>
    <row r="62" spans="1:7" s="3" customFormat="1" ht="13.5" customHeight="1">
      <c r="A62" s="1"/>
      <c r="B62" s="1"/>
      <c r="C62" s="1"/>
      <c r="D62" s="1"/>
      <c r="E62" s="1"/>
      <c r="F62" s="1"/>
      <c r="G62" s="1"/>
    </row>
    <row r="63" spans="1:7" s="3" customFormat="1" ht="13.5" customHeight="1">
      <c r="A63" s="1"/>
      <c r="B63" s="1"/>
      <c r="C63" s="1"/>
      <c r="D63" s="1"/>
      <c r="E63" s="1"/>
      <c r="F63" s="1"/>
      <c r="G63" s="1"/>
    </row>
    <row r="64" spans="1:7" s="4" customFormat="1" ht="13.5" customHeight="1">
      <c r="A64" s="3"/>
      <c r="B64" s="3"/>
      <c r="C64" s="3"/>
      <c r="D64" s="3"/>
      <c r="E64" s="3"/>
      <c r="F64" s="3"/>
      <c r="G64" s="3"/>
    </row>
    <row r="65" spans="1:7" s="1" customFormat="1" ht="13.5" customHeight="1">
      <c r="A65" s="3"/>
      <c r="B65" s="3"/>
      <c r="C65" s="3"/>
      <c r="D65" s="3"/>
      <c r="E65" s="3"/>
      <c r="F65" s="3"/>
      <c r="G65" s="3"/>
    </row>
    <row r="66" spans="1:7" s="1" customFormat="1" ht="13.5" customHeight="1">
      <c r="A66" s="3"/>
      <c r="B66" s="3"/>
      <c r="C66" s="3"/>
      <c r="D66" s="3"/>
      <c r="E66" s="3"/>
      <c r="F66" s="3"/>
      <c r="G66" s="3"/>
    </row>
    <row r="67" spans="1:7" s="1" customFormat="1" ht="13.5" customHeight="1">
      <c r="A67" s="3"/>
      <c r="B67" s="3"/>
      <c r="C67" s="3"/>
      <c r="D67" s="3"/>
      <c r="E67" s="3"/>
      <c r="F67" s="3"/>
      <c r="G67" s="3"/>
    </row>
    <row r="68" spans="1:7" s="1" customFormat="1" ht="13.5" customHeight="1">
      <c r="A68" s="3"/>
      <c r="B68" s="3"/>
      <c r="C68" s="3"/>
      <c r="D68" s="3"/>
      <c r="E68" s="3"/>
      <c r="F68" s="3"/>
      <c r="G68" s="3"/>
    </row>
    <row r="69" spans="1:7" s="1" customFormat="1" ht="13.5" customHeight="1">
      <c r="A69" s="3"/>
      <c r="B69" s="3"/>
      <c r="C69" s="3"/>
      <c r="D69" s="3"/>
      <c r="E69" s="3"/>
      <c r="F69" s="3"/>
      <c r="G69" s="3"/>
    </row>
    <row r="70" spans="1:7" s="1" customFormat="1" ht="13.5" customHeight="1">
      <c r="A70" s="3"/>
      <c r="B70" s="3"/>
      <c r="C70" s="3"/>
      <c r="D70" s="3"/>
      <c r="E70" s="3"/>
      <c r="F70" s="3"/>
      <c r="G70" s="3"/>
    </row>
    <row r="71" spans="1:7" s="1" customFormat="1" ht="13.5" customHeight="1">
      <c r="A71" s="3"/>
      <c r="B71" s="3"/>
      <c r="C71" s="3"/>
      <c r="D71" s="3"/>
      <c r="E71" s="3"/>
      <c r="F71" s="3"/>
      <c r="G71" s="3"/>
    </row>
    <row r="72" spans="1:7" s="1" customFormat="1" ht="13.5" customHeight="1">
      <c r="A72" s="3"/>
      <c r="B72" s="3"/>
      <c r="C72" s="3"/>
      <c r="D72" s="3"/>
      <c r="E72" s="3"/>
      <c r="F72" s="3"/>
      <c r="G72" s="3"/>
    </row>
    <row r="73" spans="1:7" s="1" customFormat="1" ht="13.5" customHeight="1">
      <c r="A73" s="3"/>
      <c r="B73" s="3"/>
      <c r="C73" s="3"/>
      <c r="D73" s="3"/>
      <c r="E73" s="3"/>
      <c r="F73" s="3"/>
      <c r="G73" s="3"/>
    </row>
    <row r="74" spans="1:7" s="1" customFormat="1" ht="13.5" customHeight="1">
      <c r="A74" s="3"/>
      <c r="B74" s="3"/>
      <c r="C74" s="3"/>
      <c r="D74" s="3"/>
      <c r="E74" s="3"/>
      <c r="F74" s="3"/>
      <c r="G74" s="3"/>
    </row>
    <row r="75" spans="1:7" s="1" customFormat="1" ht="13.5" customHeight="1">
      <c r="A75" s="3"/>
      <c r="B75" s="3"/>
      <c r="C75" s="3"/>
      <c r="D75" s="3"/>
      <c r="E75" s="3"/>
      <c r="F75" s="3"/>
      <c r="G75" s="3"/>
    </row>
    <row r="76" spans="1:7" s="1" customFormat="1" ht="13.5" customHeight="1">
      <c r="A76" s="3"/>
      <c r="B76" s="3"/>
      <c r="C76" s="3"/>
      <c r="D76" s="3"/>
      <c r="E76" s="3"/>
      <c r="F76" s="3"/>
      <c r="G76" s="3"/>
    </row>
    <row r="77" spans="1:7" s="1" customFormat="1" ht="13.5" customHeight="1">
      <c r="A77" s="3"/>
      <c r="B77" s="3"/>
      <c r="C77" s="3"/>
      <c r="D77" s="3"/>
      <c r="E77" s="3"/>
      <c r="F77" s="3"/>
      <c r="G77" s="3"/>
    </row>
    <row r="78" spans="1:7" s="1" customFormat="1" ht="13.5" customHeight="1">
      <c r="A78" s="3"/>
      <c r="B78" s="3"/>
      <c r="C78" s="3"/>
      <c r="D78" s="3"/>
      <c r="E78" s="3"/>
      <c r="F78" s="3"/>
      <c r="G78" s="3"/>
    </row>
    <row r="79" spans="1:7" s="1" customFormat="1" ht="13.5" customHeight="1">
      <c r="A79" s="3"/>
      <c r="B79" s="3"/>
      <c r="C79" s="3"/>
      <c r="D79" s="3"/>
      <c r="E79" s="3"/>
      <c r="F79" s="3"/>
      <c r="G79" s="3"/>
    </row>
    <row r="80" spans="1:7" s="1" customFormat="1" ht="13.5" customHeight="1">
      <c r="A80" s="3"/>
      <c r="B80" s="3"/>
      <c r="C80" s="3"/>
      <c r="D80" s="3"/>
      <c r="E80" s="3"/>
      <c r="F80" s="3"/>
      <c r="G80" s="3"/>
    </row>
    <row r="81" spans="1:7" s="1" customFormat="1" ht="13.5" customHeight="1">
      <c r="A81" s="3"/>
      <c r="B81" s="3"/>
      <c r="C81" s="3"/>
      <c r="D81" s="3"/>
      <c r="E81" s="3"/>
      <c r="F81" s="3"/>
      <c r="G81" s="3"/>
    </row>
    <row r="82" spans="1:7" s="1" customFormat="1" ht="13.5" customHeight="1">
      <c r="A82" s="3"/>
      <c r="B82" s="3"/>
      <c r="C82" s="3"/>
      <c r="D82" s="3"/>
      <c r="E82" s="3"/>
      <c r="F82" s="3"/>
      <c r="G82" s="3"/>
    </row>
    <row r="83" spans="1:7" s="1" customFormat="1" ht="13.5" customHeight="1">
      <c r="A83" s="3"/>
      <c r="B83" s="3"/>
      <c r="C83" s="3"/>
      <c r="D83" s="3"/>
      <c r="E83" s="3"/>
      <c r="F83" s="3"/>
      <c r="G83" s="3"/>
    </row>
    <row r="84" spans="1:7" s="1" customFormat="1" ht="13.5" customHeight="1">
      <c r="A84" s="3"/>
      <c r="B84" s="3"/>
      <c r="C84" s="3"/>
      <c r="D84" s="3"/>
      <c r="E84" s="3"/>
      <c r="F84" s="3"/>
      <c r="G84" s="3"/>
    </row>
    <row r="85" spans="1:7" s="1" customFormat="1" ht="13.5" customHeight="1">
      <c r="A85" s="3"/>
      <c r="B85" s="3"/>
      <c r="C85" s="3"/>
      <c r="D85" s="3"/>
      <c r="E85" s="3"/>
      <c r="F85" s="3"/>
      <c r="G85" s="3"/>
    </row>
    <row r="86" spans="1:7" s="1" customFormat="1" ht="13.5" customHeight="1">
      <c r="A86" s="3"/>
      <c r="B86" s="3"/>
      <c r="C86" s="3"/>
      <c r="D86" s="3"/>
      <c r="E86" s="3"/>
      <c r="F86" s="3"/>
      <c r="G86" s="3"/>
    </row>
    <row r="87" spans="1:7" s="1" customFormat="1" ht="13.5" customHeight="1">
      <c r="A87" s="3"/>
      <c r="B87" s="3"/>
      <c r="C87" s="3"/>
      <c r="D87" s="3"/>
      <c r="E87" s="3"/>
      <c r="F87" s="3"/>
      <c r="G87" s="3"/>
    </row>
    <row r="88" spans="1:5" s="1" customFormat="1" ht="13.5" customHeight="1">
      <c r="A88" s="6"/>
      <c r="B88" s="6"/>
      <c r="C88" s="6"/>
      <c r="D88" s="275"/>
      <c r="E88" s="6"/>
    </row>
    <row r="89" spans="1:5" s="1" customFormat="1" ht="13.5" customHeight="1">
      <c r="A89" s="6"/>
      <c r="B89" s="6"/>
      <c r="C89" s="6"/>
      <c r="D89" s="275"/>
      <c r="E89" s="6"/>
    </row>
    <row r="90" spans="1:5" s="1" customFormat="1" ht="13.5" customHeight="1">
      <c r="A90" s="6"/>
      <c r="B90" s="6"/>
      <c r="C90" s="6"/>
      <c r="D90" s="275"/>
      <c r="E90" s="6"/>
    </row>
    <row r="91" spans="1:5" s="1" customFormat="1" ht="13.5" customHeight="1">
      <c r="A91" s="6"/>
      <c r="B91" s="6"/>
      <c r="C91" s="6"/>
      <c r="D91" s="275"/>
      <c r="E91" s="6"/>
    </row>
    <row r="92" spans="1:5" s="1" customFormat="1" ht="13.5" customHeight="1">
      <c r="A92" s="6"/>
      <c r="B92" s="6"/>
      <c r="C92" s="6"/>
      <c r="D92" s="275"/>
      <c r="E92" s="6"/>
    </row>
    <row r="93" spans="1:5" s="1" customFormat="1" ht="13.5" customHeight="1">
      <c r="A93" s="248"/>
      <c r="B93" s="6"/>
      <c r="C93" s="6"/>
      <c r="D93" s="275"/>
      <c r="E93" s="6"/>
    </row>
    <row r="94" ht="13.5" customHeight="1">
      <c r="D94" s="276"/>
    </row>
    <row r="95" ht="13.5" customHeight="1">
      <c r="D95" s="276"/>
    </row>
    <row r="96" ht="13.5" customHeight="1">
      <c r="D96" s="276"/>
    </row>
  </sheetData>
  <printOptions/>
  <pageMargins left="0.7875" right="0.7875" top="0.7875" bottom="1.025" header="0.5118055555555556" footer="0.7875"/>
  <pageSetup firstPageNumber="180" useFirstPageNumber="1" horizontalDpi="300" verticalDpi="300" orientation="landscape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A16" sqref="A16"/>
    </sheetView>
  </sheetViews>
  <sheetFormatPr defaultColWidth="9.140625" defaultRowHeight="12.75"/>
  <cols>
    <col min="1" max="1" width="4.8515625" style="3" customWidth="1"/>
    <col min="2" max="2" width="28.140625" style="3" customWidth="1"/>
    <col min="3" max="3" width="11.28125" style="3" customWidth="1"/>
    <col min="4" max="4" width="15.8515625" style="3" customWidth="1"/>
    <col min="5" max="5" width="12.421875" style="3" customWidth="1"/>
    <col min="6" max="6" width="14.00390625" style="3" customWidth="1"/>
    <col min="7" max="7" width="14.7109375" style="3" customWidth="1"/>
    <col min="8" max="16384" width="9.00390625" style="3" customWidth="1"/>
  </cols>
  <sheetData>
    <row r="1" spans="1:4" s="152" customFormat="1" ht="15">
      <c r="A1" s="84" t="s">
        <v>324</v>
      </c>
      <c r="B1" s="84"/>
      <c r="C1" s="84"/>
      <c r="D1" s="84"/>
    </row>
    <row r="2" spans="1:4" s="152" customFormat="1" ht="15">
      <c r="A2" s="84" t="s">
        <v>325</v>
      </c>
      <c r="B2" s="84"/>
      <c r="C2" s="84"/>
      <c r="D2" s="84"/>
    </row>
    <row r="3" spans="1:4" s="152" customFormat="1" ht="15">
      <c r="A3" s="84" t="s">
        <v>326</v>
      </c>
      <c r="B3" s="84"/>
      <c r="C3" s="84"/>
      <c r="D3" s="84"/>
    </row>
    <row r="4" spans="1:7" ht="17.25" customHeight="1">
      <c r="A4" s="152"/>
      <c r="B4" s="152"/>
      <c r="C4" s="152"/>
      <c r="D4" s="152"/>
      <c r="E4" s="86" t="s">
        <v>342</v>
      </c>
      <c r="F4" s="152"/>
      <c r="G4"/>
    </row>
    <row r="5" spans="1:7" s="1" customFormat="1" ht="25.5" customHeight="1">
      <c r="A5" s="277" t="s">
        <v>115</v>
      </c>
      <c r="B5" s="277" t="s">
        <v>328</v>
      </c>
      <c r="C5" s="278" t="s">
        <v>329</v>
      </c>
      <c r="D5" s="279"/>
      <c r="E5" s="280" t="s">
        <v>330</v>
      </c>
      <c r="F5" s="281"/>
      <c r="G5"/>
    </row>
    <row r="6" spans="1:7" s="1" customFormat="1" ht="12.75">
      <c r="A6" s="282"/>
      <c r="B6" s="282"/>
      <c r="C6" s="283" t="s">
        <v>287</v>
      </c>
      <c r="D6" s="283" t="s">
        <v>5</v>
      </c>
      <c r="E6" s="284" t="s">
        <v>287</v>
      </c>
      <c r="F6" s="284" t="s">
        <v>5</v>
      </c>
      <c r="G6"/>
    </row>
    <row r="7" spans="1:7" s="1" customFormat="1" ht="12.75">
      <c r="A7" s="163">
        <v>1</v>
      </c>
      <c r="B7" s="163">
        <v>2</v>
      </c>
      <c r="C7" s="285">
        <v>3</v>
      </c>
      <c r="D7" s="286">
        <v>4</v>
      </c>
      <c r="E7" s="285">
        <v>5</v>
      </c>
      <c r="F7" s="286">
        <v>6</v>
      </c>
      <c r="G7"/>
    </row>
    <row r="8" spans="1:7" s="1" customFormat="1" ht="28.5" customHeight="1">
      <c r="A8" s="287">
        <v>1</v>
      </c>
      <c r="B8" s="123" t="s">
        <v>331</v>
      </c>
      <c r="C8" s="125">
        <v>15000</v>
      </c>
      <c r="D8" s="125">
        <v>13038.69</v>
      </c>
      <c r="E8" s="125">
        <v>15000</v>
      </c>
      <c r="F8" s="125">
        <v>17124.34</v>
      </c>
      <c r="G8"/>
    </row>
    <row r="9" spans="1:7" s="1" customFormat="1" ht="28.5" customHeight="1">
      <c r="A9" s="146">
        <v>2</v>
      </c>
      <c r="B9" s="123" t="s">
        <v>332</v>
      </c>
      <c r="C9" s="125">
        <v>46038</v>
      </c>
      <c r="D9" s="125">
        <v>46228.54</v>
      </c>
      <c r="E9" s="125">
        <v>46038</v>
      </c>
      <c r="F9" s="125">
        <v>47884.6</v>
      </c>
      <c r="G9"/>
    </row>
    <row r="10" spans="1:7" s="1" customFormat="1" ht="28.5" customHeight="1">
      <c r="A10" s="146">
        <v>3</v>
      </c>
      <c r="B10" s="123" t="s">
        <v>333</v>
      </c>
      <c r="C10" s="125">
        <v>20000</v>
      </c>
      <c r="D10" s="125">
        <v>44421.07</v>
      </c>
      <c r="E10" s="125">
        <v>22093</v>
      </c>
      <c r="F10" s="125">
        <v>48590.98</v>
      </c>
      <c r="G10" s="522"/>
    </row>
    <row r="11" spans="1:7" s="1" customFormat="1" ht="28.5" customHeight="1">
      <c r="A11" s="146">
        <v>4</v>
      </c>
      <c r="B11" s="123" t="s">
        <v>334</v>
      </c>
      <c r="C11" s="125">
        <v>43700</v>
      </c>
      <c r="D11" s="125">
        <v>45320.5</v>
      </c>
      <c r="E11" s="125">
        <v>43700</v>
      </c>
      <c r="F11" s="125">
        <v>58649.69</v>
      </c>
      <c r="G11" s="288"/>
    </row>
    <row r="12" spans="1:7" s="1" customFormat="1" ht="28.5" customHeight="1">
      <c r="A12" s="146">
        <v>6</v>
      </c>
      <c r="B12" s="123" t="s">
        <v>368</v>
      </c>
      <c r="C12" s="125">
        <v>21290</v>
      </c>
      <c r="D12" s="125">
        <v>30345.42</v>
      </c>
      <c r="E12" s="125">
        <v>21290</v>
      </c>
      <c r="F12" s="125">
        <v>38356.12</v>
      </c>
      <c r="G12" s="3"/>
    </row>
    <row r="13" spans="1:7" s="1" customFormat="1" ht="28.5" customHeight="1">
      <c r="A13" s="146">
        <v>7</v>
      </c>
      <c r="B13" s="123" t="s">
        <v>335</v>
      </c>
      <c r="C13" s="125">
        <v>12800</v>
      </c>
      <c r="D13" s="125">
        <v>19868.66</v>
      </c>
      <c r="E13" s="125">
        <v>12800</v>
      </c>
      <c r="F13" s="125">
        <v>20760.14</v>
      </c>
      <c r="G13" s="3"/>
    </row>
    <row r="14" spans="1:7" s="1" customFormat="1" ht="28.5" customHeight="1">
      <c r="A14" s="146">
        <v>8</v>
      </c>
      <c r="B14" s="123" t="s">
        <v>336</v>
      </c>
      <c r="C14" s="125">
        <v>25000</v>
      </c>
      <c r="D14" s="125">
        <v>29390.76</v>
      </c>
      <c r="E14" s="125">
        <v>36000</v>
      </c>
      <c r="F14" s="125">
        <v>47742.92</v>
      </c>
      <c r="G14" s="3"/>
    </row>
    <row r="15" spans="1:7" s="1" customFormat="1" ht="28.5" customHeight="1">
      <c r="A15" s="146">
        <v>9</v>
      </c>
      <c r="B15" s="123" t="s">
        <v>337</v>
      </c>
      <c r="C15" s="125">
        <v>38000</v>
      </c>
      <c r="D15" s="125">
        <v>35437.77</v>
      </c>
      <c r="E15" s="125">
        <v>38000</v>
      </c>
      <c r="F15" s="125">
        <v>40358.33</v>
      </c>
      <c r="G15" s="422"/>
    </row>
    <row r="16" spans="1:7" s="1" customFormat="1" ht="28.5" customHeight="1">
      <c r="A16" s="146">
        <v>10</v>
      </c>
      <c r="B16" s="123" t="s">
        <v>338</v>
      </c>
      <c r="C16" s="125">
        <v>36000</v>
      </c>
      <c r="D16" s="125">
        <v>47071.89</v>
      </c>
      <c r="E16" s="125">
        <v>36000</v>
      </c>
      <c r="F16" s="125">
        <v>55687.03</v>
      </c>
      <c r="G16" s="422"/>
    </row>
    <row r="17" spans="1:7" s="1" customFormat="1" ht="28.5" customHeight="1">
      <c r="A17" s="146">
        <v>11</v>
      </c>
      <c r="B17" s="123" t="s">
        <v>339</v>
      </c>
      <c r="C17" s="125">
        <v>15810</v>
      </c>
      <c r="D17" s="125">
        <v>9298.05</v>
      </c>
      <c r="E17" s="125">
        <v>16210</v>
      </c>
      <c r="F17" s="125">
        <v>14934.61</v>
      </c>
      <c r="G17" s="3"/>
    </row>
    <row r="18" spans="1:7" s="1" customFormat="1" ht="28.5" customHeight="1">
      <c r="A18" s="146">
        <v>12</v>
      </c>
      <c r="B18" s="123" t="s">
        <v>340</v>
      </c>
      <c r="C18" s="125">
        <v>90534</v>
      </c>
      <c r="D18" s="125">
        <v>122731.2</v>
      </c>
      <c r="E18" s="125">
        <v>90534</v>
      </c>
      <c r="F18" s="125">
        <v>127449.04</v>
      </c>
      <c r="G18" s="3"/>
    </row>
    <row r="19" spans="1:7" s="40" customFormat="1" ht="42" customHeight="1">
      <c r="A19" s="36">
        <v>13</v>
      </c>
      <c r="B19" s="37" t="s">
        <v>341</v>
      </c>
      <c r="C19" s="73">
        <v>40705</v>
      </c>
      <c r="D19" s="73">
        <v>33372.41</v>
      </c>
      <c r="E19" s="73">
        <v>41150</v>
      </c>
      <c r="F19" s="73">
        <v>40413.79</v>
      </c>
      <c r="G19" s="3"/>
    </row>
    <row r="20" spans="1:7" s="156" customFormat="1" ht="27.75" customHeight="1">
      <c r="A20" s="448"/>
      <c r="B20" s="449" t="s">
        <v>285</v>
      </c>
      <c r="C20" s="450">
        <f>SUM(C8:C19)</f>
        <v>404877</v>
      </c>
      <c r="D20" s="450">
        <f>SUM(D8:D19)</f>
        <v>476524.95999999996</v>
      </c>
      <c r="E20" s="450">
        <f>SUM(E8:E19)</f>
        <v>418815</v>
      </c>
      <c r="F20" s="450">
        <f>SUM(F8:F19)</f>
        <v>557951.59</v>
      </c>
      <c r="G20" s="85"/>
    </row>
    <row r="21" spans="1:7" s="1" customFormat="1" ht="12.75">
      <c r="A21" s="3"/>
      <c r="B21" s="3"/>
      <c r="C21" s="3"/>
      <c r="D21" s="3"/>
      <c r="E21" s="3"/>
      <c r="F21" s="3"/>
      <c r="G21" s="3"/>
    </row>
    <row r="22" spans="1:7" s="1" customFormat="1" ht="12.75">
      <c r="A22"/>
      <c r="B22"/>
      <c r="C22"/>
      <c r="D22"/>
      <c r="E22"/>
      <c r="F22"/>
      <c r="G22"/>
    </row>
    <row r="23" spans="1:7" s="1" customFormat="1" ht="12.75">
      <c r="A23"/>
      <c r="B23"/>
      <c r="C23"/>
      <c r="D23"/>
      <c r="E23"/>
      <c r="F23"/>
      <c r="G23"/>
    </row>
    <row r="24" spans="1:7" s="1" customFormat="1" ht="12.75">
      <c r="A24"/>
      <c r="B24"/>
      <c r="C24"/>
      <c r="D24"/>
      <c r="E24"/>
      <c r="F24"/>
      <c r="G24"/>
    </row>
    <row r="25" spans="1:7" s="4" customFormat="1" ht="12.75">
      <c r="A25"/>
      <c r="B25"/>
      <c r="C25" s="289"/>
      <c r="D25" s="289"/>
      <c r="E25" s="289"/>
      <c r="F25" s="289"/>
      <c r="G25"/>
    </row>
    <row r="26" spans="1:7" s="1" customFormat="1" ht="12.75">
      <c r="A26"/>
      <c r="B26"/>
      <c r="C26" s="289"/>
      <c r="D26" s="289"/>
      <c r="E26" s="289"/>
      <c r="F26" s="289"/>
      <c r="G26"/>
    </row>
    <row r="27" spans="1:7" s="1" customFormat="1" ht="12" customHeight="1">
      <c r="A27"/>
      <c r="B27"/>
      <c r="C27" s="289"/>
      <c r="D27" s="289"/>
      <c r="E27" s="289"/>
      <c r="F27" s="289"/>
      <c r="G27"/>
    </row>
    <row r="28" spans="1:7" s="1" customFormat="1" ht="12" customHeight="1">
      <c r="A28"/>
      <c r="B28"/>
      <c r="C28"/>
      <c r="D28"/>
      <c r="E28"/>
      <c r="F28"/>
      <c r="G28"/>
    </row>
    <row r="29" spans="1:7" s="1" customFormat="1" ht="12" customHeight="1">
      <c r="A29"/>
      <c r="B29"/>
      <c r="C29"/>
      <c r="D29"/>
      <c r="E29"/>
      <c r="F29"/>
      <c r="G29"/>
    </row>
    <row r="30" spans="1:7" s="1" customFormat="1" ht="12" customHeight="1">
      <c r="A30"/>
      <c r="B30"/>
      <c r="C30"/>
      <c r="D30"/>
      <c r="E30"/>
      <c r="F30"/>
      <c r="G30"/>
    </row>
    <row r="31" spans="1:7" s="1" customFormat="1" ht="12" customHeight="1">
      <c r="A31"/>
      <c r="B31"/>
      <c r="C31"/>
      <c r="D31"/>
      <c r="E31"/>
      <c r="F31"/>
      <c r="G31"/>
    </row>
    <row r="32" spans="1:7" s="1" customFormat="1" ht="12" customHeight="1">
      <c r="A32"/>
      <c r="B32"/>
      <c r="C32"/>
      <c r="D32"/>
      <c r="E32"/>
      <c r="F32"/>
      <c r="G32"/>
    </row>
    <row r="33" spans="1:7" s="1" customFormat="1" ht="12" customHeight="1">
      <c r="A33"/>
      <c r="B33"/>
      <c r="C33"/>
      <c r="D33"/>
      <c r="E33"/>
      <c r="F33"/>
      <c r="G33"/>
    </row>
    <row r="34" spans="1:7" s="1" customFormat="1" ht="12" customHeight="1">
      <c r="A34"/>
      <c r="B34"/>
      <c r="C34"/>
      <c r="D34"/>
      <c r="E34"/>
      <c r="F34"/>
      <c r="G34"/>
    </row>
    <row r="35" spans="1:7" s="1" customFormat="1" ht="12.75">
      <c r="A35"/>
      <c r="B35"/>
      <c r="C35"/>
      <c r="D35"/>
      <c r="E35"/>
      <c r="F35"/>
      <c r="G35"/>
    </row>
    <row r="36" spans="1:7" s="1" customFormat="1" ht="12.75">
      <c r="A36"/>
      <c r="B36"/>
      <c r="C36"/>
      <c r="D36"/>
      <c r="E36"/>
      <c r="F36"/>
      <c r="G36"/>
    </row>
    <row r="37" spans="1:7" s="1" customFormat="1" ht="12.75">
      <c r="A37"/>
      <c r="B37"/>
      <c r="C37"/>
      <c r="D37"/>
      <c r="E37"/>
      <c r="F37"/>
      <c r="G37"/>
    </row>
    <row r="38" spans="1:7" s="1" customFormat="1" ht="12.75">
      <c r="A38"/>
      <c r="B38"/>
      <c r="C38"/>
      <c r="D38"/>
      <c r="E38"/>
      <c r="F38"/>
      <c r="G38"/>
    </row>
    <row r="39" spans="1:7" s="1" customFormat="1" ht="12.75">
      <c r="A39"/>
      <c r="B39"/>
      <c r="C39"/>
      <c r="D39"/>
      <c r="E39"/>
      <c r="F39"/>
      <c r="G39"/>
    </row>
    <row r="40" spans="1:7" s="1" customFormat="1" ht="12.75">
      <c r="A40"/>
      <c r="B40"/>
      <c r="C40"/>
      <c r="D40"/>
      <c r="E40"/>
      <c r="F40"/>
      <c r="G40"/>
    </row>
    <row r="41" spans="1:7" s="1" customFormat="1" ht="12.75">
      <c r="A41"/>
      <c r="B41"/>
      <c r="C41"/>
      <c r="D41"/>
      <c r="E41"/>
      <c r="F41"/>
      <c r="G41"/>
    </row>
    <row r="42" spans="1:7" s="1" customFormat="1" ht="12.75">
      <c r="A42"/>
      <c r="B42"/>
      <c r="C42"/>
      <c r="D42"/>
      <c r="E42"/>
      <c r="F42"/>
      <c r="G42"/>
    </row>
    <row r="43" spans="1:7" s="1" customFormat="1" ht="12.75">
      <c r="A43"/>
      <c r="B43"/>
      <c r="C43"/>
      <c r="D43"/>
      <c r="E43"/>
      <c r="F43"/>
      <c r="G43"/>
    </row>
    <row r="44" spans="1:7" s="1" customFormat="1" ht="12.75">
      <c r="A44"/>
      <c r="B44"/>
      <c r="C44"/>
      <c r="D44"/>
      <c r="E44"/>
      <c r="F44"/>
      <c r="G44"/>
    </row>
    <row r="45" spans="1:7" s="1" customFormat="1" ht="12.75">
      <c r="A45"/>
      <c r="B45"/>
      <c r="C45"/>
      <c r="D45"/>
      <c r="E45"/>
      <c r="F45"/>
      <c r="G45"/>
    </row>
    <row r="46" spans="4:5" s="1" customFormat="1" ht="12.75">
      <c r="D46" s="173"/>
      <c r="E46" s="150"/>
    </row>
    <row r="47" spans="4:5" s="1" customFormat="1" ht="12.75">
      <c r="D47" s="173"/>
      <c r="E47" s="150"/>
    </row>
    <row r="48" s="1" customFormat="1" ht="12.75">
      <c r="E48" s="150"/>
    </row>
    <row r="49" s="1" customFormat="1" ht="12.75">
      <c r="E49" s="150"/>
    </row>
    <row r="50" s="1" customFormat="1" ht="12.75">
      <c r="E50" s="150"/>
    </row>
    <row r="51" s="1" customFormat="1" ht="12.75">
      <c r="E51" s="150"/>
    </row>
    <row r="52" s="1" customFormat="1" ht="12.75">
      <c r="E52" s="150"/>
    </row>
    <row r="53" s="1" customFormat="1" ht="12.75">
      <c r="E53" s="150"/>
    </row>
    <row r="54" s="1" customFormat="1" ht="12.75"/>
    <row r="55" s="1" customFormat="1" ht="12.75"/>
    <row r="56" s="1" customFormat="1" ht="12.75"/>
    <row r="57" s="1" customFormat="1" ht="12.75"/>
    <row r="58" s="1" customFormat="1" ht="12.75"/>
  </sheetData>
  <printOptions/>
  <pageMargins left="0.7875" right="0.7875" top="0.7875" bottom="1.025" header="0.5118055555555556" footer="0.7875"/>
  <pageSetup firstPageNumber="181" useFirstPageNumber="1" horizontalDpi="300" verticalDpi="300" orientation="portrait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F6" sqref="F6"/>
    </sheetView>
  </sheetViews>
  <sheetFormatPr defaultColWidth="9.140625" defaultRowHeight="12.75"/>
  <cols>
    <col min="1" max="1" width="5.57421875" style="0" customWidth="1"/>
    <col min="2" max="2" width="5.8515625" style="0" customWidth="1"/>
    <col min="3" max="3" width="7.421875" style="0" customWidth="1"/>
    <col min="4" max="4" width="27.421875" style="0" customWidth="1"/>
    <col min="5" max="5" width="13.28125" style="0" customWidth="1"/>
    <col min="6" max="6" width="14.421875" style="0" customWidth="1"/>
  </cols>
  <sheetData>
    <row r="1" spans="1:7" ht="42.75" customHeight="1">
      <c r="A1" s="526" t="s">
        <v>561</v>
      </c>
      <c r="B1" s="1"/>
      <c r="C1" s="1"/>
      <c r="D1" s="1"/>
      <c r="E1" s="1"/>
      <c r="F1" s="1"/>
      <c r="G1" s="1"/>
    </row>
    <row r="2" spans="1:7" ht="15">
      <c r="A2" s="3"/>
      <c r="B2" s="3"/>
      <c r="C2" s="3"/>
      <c r="D2" s="3"/>
      <c r="E2" s="152"/>
      <c r="F2" s="152" t="s">
        <v>562</v>
      </c>
      <c r="G2" s="3"/>
    </row>
    <row r="3" spans="1:7" ht="41.25" customHeight="1">
      <c r="A3" s="527" t="s">
        <v>115</v>
      </c>
      <c r="B3" s="528" t="s">
        <v>1</v>
      </c>
      <c r="C3" s="528" t="s">
        <v>169</v>
      </c>
      <c r="D3" s="528" t="s">
        <v>563</v>
      </c>
      <c r="E3" s="527" t="s">
        <v>564</v>
      </c>
      <c r="F3" s="527" t="s">
        <v>565</v>
      </c>
      <c r="G3" s="528" t="s">
        <v>566</v>
      </c>
    </row>
    <row r="4" spans="1:7" ht="12.75">
      <c r="A4" s="529">
        <v>1</v>
      </c>
      <c r="B4" s="529">
        <v>2</v>
      </c>
      <c r="C4" s="529">
        <v>3</v>
      </c>
      <c r="D4" s="529">
        <v>4</v>
      </c>
      <c r="E4" s="530">
        <v>6</v>
      </c>
      <c r="F4" s="530">
        <v>7</v>
      </c>
      <c r="G4" s="530">
        <v>8</v>
      </c>
    </row>
    <row r="5" spans="1:7" ht="61.5" customHeight="1">
      <c r="A5" s="189">
        <v>1</v>
      </c>
      <c r="B5" s="189">
        <v>600</v>
      </c>
      <c r="C5" s="189">
        <v>60016</v>
      </c>
      <c r="D5" s="531" t="s">
        <v>567</v>
      </c>
      <c r="E5" s="532">
        <v>1567000</v>
      </c>
      <c r="F5" s="532">
        <v>1557892.12</v>
      </c>
      <c r="G5" s="533">
        <v>99.4</v>
      </c>
    </row>
    <row r="6" spans="1:7" ht="24.75" customHeight="1">
      <c r="A6" s="189"/>
      <c r="B6" s="189"/>
      <c r="C6" s="189"/>
      <c r="D6" s="534" t="s">
        <v>568</v>
      </c>
      <c r="E6" s="535"/>
      <c r="F6" s="535"/>
      <c r="G6" s="536"/>
    </row>
    <row r="7" spans="1:7" ht="36.75" customHeight="1">
      <c r="A7" s="193"/>
      <c r="B7" s="193"/>
      <c r="C7" s="193"/>
      <c r="D7" s="537" t="s">
        <v>569</v>
      </c>
      <c r="E7" s="535"/>
      <c r="F7" s="535"/>
      <c r="G7" s="536"/>
    </row>
    <row r="8" spans="1:7" ht="63.75" customHeight="1">
      <c r="A8" s="189">
        <v>2</v>
      </c>
      <c r="B8" s="189">
        <v>600</v>
      </c>
      <c r="C8" s="189">
        <v>60016</v>
      </c>
      <c r="D8" s="538" t="s">
        <v>470</v>
      </c>
      <c r="E8" s="532">
        <v>3030500</v>
      </c>
      <c r="F8" s="535">
        <v>3026804.61</v>
      </c>
      <c r="G8" s="539">
        <v>99.9</v>
      </c>
    </row>
    <row r="9" spans="1:7" ht="12.75">
      <c r="A9" s="189"/>
      <c r="B9" s="189"/>
      <c r="C9" s="189"/>
      <c r="D9" s="540" t="s">
        <v>570</v>
      </c>
      <c r="E9" s="535"/>
      <c r="F9" s="535"/>
      <c r="G9" s="536"/>
    </row>
    <row r="10" spans="1:7" ht="41.25" customHeight="1">
      <c r="A10" s="193"/>
      <c r="B10" s="193"/>
      <c r="C10" s="193"/>
      <c r="D10" s="541" t="s">
        <v>571</v>
      </c>
      <c r="E10" s="542"/>
      <c r="F10" s="542"/>
      <c r="G10" s="536"/>
    </row>
    <row r="11" spans="1:7" ht="66" customHeight="1">
      <c r="A11" s="543">
        <v>3</v>
      </c>
      <c r="B11" s="543">
        <v>700</v>
      </c>
      <c r="C11" s="543">
        <v>70095</v>
      </c>
      <c r="D11" s="538" t="s">
        <v>472</v>
      </c>
      <c r="E11" s="544">
        <v>1300000</v>
      </c>
      <c r="F11" s="544">
        <v>1262038.66</v>
      </c>
      <c r="G11" s="545">
        <v>97.1</v>
      </c>
    </row>
    <row r="12" spans="1:7" ht="22.5" customHeight="1">
      <c r="A12" s="546"/>
      <c r="B12" s="546"/>
      <c r="C12" s="546"/>
      <c r="D12" s="547" t="s">
        <v>572</v>
      </c>
      <c r="E12" s="548"/>
      <c r="F12" s="548"/>
      <c r="G12" s="545"/>
    </row>
    <row r="13" spans="1:7" ht="56.25" customHeight="1">
      <c r="A13" s="549"/>
      <c r="B13" s="549"/>
      <c r="C13" s="549"/>
      <c r="D13" s="550" t="s">
        <v>573</v>
      </c>
      <c r="E13" s="551"/>
      <c r="F13" s="551"/>
      <c r="G13" s="552"/>
    </row>
    <row r="14" spans="1:7" ht="69" customHeight="1">
      <c r="A14" s="546">
        <v>4</v>
      </c>
      <c r="B14" s="546">
        <v>710</v>
      </c>
      <c r="C14" s="546">
        <v>71095</v>
      </c>
      <c r="D14" s="553" t="s">
        <v>474</v>
      </c>
      <c r="E14" s="554">
        <v>1773100</v>
      </c>
      <c r="F14" s="554">
        <v>1159425.42</v>
      </c>
      <c r="G14" s="555">
        <v>98.8</v>
      </c>
    </row>
    <row r="15" spans="1:7" ht="12.75">
      <c r="A15" s="546"/>
      <c r="B15" s="546"/>
      <c r="C15" s="546"/>
      <c r="D15" s="556" t="s">
        <v>574</v>
      </c>
      <c r="E15" s="548"/>
      <c r="F15" s="548"/>
      <c r="G15" s="545"/>
    </row>
    <row r="16" spans="1:7" ht="21">
      <c r="A16" s="549"/>
      <c r="B16" s="549"/>
      <c r="C16" s="549"/>
      <c r="D16" s="541" t="s">
        <v>571</v>
      </c>
      <c r="E16" s="551"/>
      <c r="F16" s="551"/>
      <c r="G16" s="552"/>
    </row>
    <row r="17" spans="1:7" ht="85.5" customHeight="1">
      <c r="A17" s="543">
        <v>5</v>
      </c>
      <c r="B17" s="543">
        <v>900</v>
      </c>
      <c r="C17" s="543">
        <v>90019</v>
      </c>
      <c r="D17" s="538" t="s">
        <v>488</v>
      </c>
      <c r="E17" s="544">
        <v>2850000</v>
      </c>
      <c r="F17" s="544">
        <v>2781156.54</v>
      </c>
      <c r="G17" s="557">
        <v>97.6</v>
      </c>
    </row>
    <row r="18" spans="1:7" ht="12.75">
      <c r="A18" s="549"/>
      <c r="B18" s="549"/>
      <c r="C18" s="549"/>
      <c r="D18" s="556" t="s">
        <v>575</v>
      </c>
      <c r="E18" s="548"/>
      <c r="F18" s="548"/>
      <c r="G18" s="545"/>
    </row>
    <row r="19" spans="1:7" ht="39" customHeight="1">
      <c r="A19" s="547"/>
      <c r="B19" s="547"/>
      <c r="C19" s="547"/>
      <c r="D19" s="541" t="s">
        <v>576</v>
      </c>
      <c r="E19" s="548"/>
      <c r="F19" s="548"/>
      <c r="G19" s="545"/>
    </row>
    <row r="20" spans="1:7" ht="63.75" customHeight="1">
      <c r="A20" s="543">
        <v>6</v>
      </c>
      <c r="B20" s="543">
        <v>900</v>
      </c>
      <c r="C20" s="543">
        <v>90095</v>
      </c>
      <c r="D20" s="558" t="s">
        <v>489</v>
      </c>
      <c r="E20" s="551">
        <v>5353600</v>
      </c>
      <c r="F20" s="551">
        <v>3772806.85</v>
      </c>
      <c r="G20" s="552">
        <v>70.5</v>
      </c>
    </row>
    <row r="21" spans="1:7" ht="12.75">
      <c r="A21" s="546"/>
      <c r="B21" s="546"/>
      <c r="C21" s="546"/>
      <c r="D21" s="559" t="s">
        <v>577</v>
      </c>
      <c r="E21" s="551"/>
      <c r="F21" s="551"/>
      <c r="G21" s="552"/>
    </row>
    <row r="22" spans="1:7" ht="35.25" customHeight="1">
      <c r="A22" s="549"/>
      <c r="B22" s="549"/>
      <c r="C22" s="549"/>
      <c r="D22" s="537" t="s">
        <v>578</v>
      </c>
      <c r="E22" s="551"/>
      <c r="F22" s="551"/>
      <c r="G22" s="552"/>
    </row>
    <row r="23" spans="1:7" ht="33.75" customHeight="1">
      <c r="A23" s="560"/>
      <c r="B23" s="561" t="s">
        <v>113</v>
      </c>
      <c r="C23" s="562"/>
      <c r="D23" s="563"/>
      <c r="E23" s="564">
        <f>SUM(E5:E20)</f>
        <v>15874200</v>
      </c>
      <c r="F23" s="564">
        <f>SUM(F5:F20)</f>
        <v>13560124.200000001</v>
      </c>
      <c r="G23" s="565">
        <f>F23/E23*100</f>
        <v>85.42240994821788</v>
      </c>
    </row>
    <row r="24" spans="1:7" ht="12.75">
      <c r="A24" s="352"/>
      <c r="B24" s="352"/>
      <c r="C24" s="352"/>
      <c r="D24" s="26"/>
      <c r="E24" s="566"/>
      <c r="F24" s="566"/>
      <c r="G24" s="567"/>
    </row>
    <row r="25" spans="1:7" ht="12.75">
      <c r="A25" s="352"/>
      <c r="B25" s="352"/>
      <c r="C25" s="352"/>
      <c r="D25" s="26"/>
      <c r="E25" s="566"/>
      <c r="F25" s="566"/>
      <c r="G25" s="567"/>
    </row>
    <row r="26" spans="1:7" ht="12.75">
      <c r="A26" s="352"/>
      <c r="B26" s="352"/>
      <c r="C26" s="352"/>
      <c r="D26" s="26"/>
      <c r="E26" s="566"/>
      <c r="F26" s="566"/>
      <c r="G26" s="567"/>
    </row>
    <row r="27" spans="1:7" ht="12.75">
      <c r="A27" s="352"/>
      <c r="B27" s="352"/>
      <c r="C27" s="352"/>
      <c r="D27" s="26"/>
      <c r="E27" s="566"/>
      <c r="F27" s="566"/>
      <c r="G27" s="567"/>
    </row>
    <row r="28" spans="1:7" ht="12.75">
      <c r="A28" s="352"/>
      <c r="B28" s="352"/>
      <c r="C28" s="352"/>
      <c r="D28" s="26"/>
      <c r="E28" s="566"/>
      <c r="F28" s="566"/>
      <c r="G28" s="567"/>
    </row>
    <row r="29" spans="1:7" ht="12.75">
      <c r="A29" s="352"/>
      <c r="B29" s="352"/>
      <c r="C29" s="352"/>
      <c r="D29" s="26"/>
      <c r="E29" s="566"/>
      <c r="F29" s="566"/>
      <c r="G29" s="567"/>
    </row>
    <row r="30" spans="1:7" ht="12.75">
      <c r="A30" s="352"/>
      <c r="B30" s="352"/>
      <c r="C30" s="352"/>
      <c r="D30" s="26"/>
      <c r="E30" s="566"/>
      <c r="F30" s="566"/>
      <c r="G30" s="567"/>
    </row>
    <row r="31" spans="1:7" ht="12.75">
      <c r="A31" s="352"/>
      <c r="B31" s="352"/>
      <c r="C31" s="352"/>
      <c r="D31" s="26"/>
      <c r="E31" s="566"/>
      <c r="F31" s="566"/>
      <c r="G31" s="567"/>
    </row>
    <row r="32" spans="1:7" ht="12.75">
      <c r="A32" s="352"/>
      <c r="B32" s="352"/>
      <c r="C32" s="352"/>
      <c r="D32" s="26"/>
      <c r="E32" s="566"/>
      <c r="F32" s="566"/>
      <c r="G32" s="567"/>
    </row>
    <row r="33" spans="1:7" ht="12.75">
      <c r="A33" s="352"/>
      <c r="B33" s="352"/>
      <c r="C33" s="352"/>
      <c r="D33" s="26"/>
      <c r="E33" s="566"/>
      <c r="F33" s="566"/>
      <c r="G33" s="567"/>
    </row>
    <row r="34" spans="1:7" ht="12.75">
      <c r="A34" s="352"/>
      <c r="B34" s="352"/>
      <c r="C34" s="352"/>
      <c r="D34" s="26"/>
      <c r="E34" s="566"/>
      <c r="F34" s="566"/>
      <c r="G34" s="567"/>
    </row>
    <row r="35" spans="1:7" ht="12.75">
      <c r="A35" s="352"/>
      <c r="B35" s="352"/>
      <c r="C35" s="352"/>
      <c r="D35" s="26"/>
      <c r="E35" s="566"/>
      <c r="F35" s="566"/>
      <c r="G35" s="567"/>
    </row>
    <row r="36" spans="1:7" ht="12.75">
      <c r="A36" s="352"/>
      <c r="B36" s="352"/>
      <c r="C36" s="352"/>
      <c r="D36" s="26"/>
      <c r="E36" s="566"/>
      <c r="F36" s="566"/>
      <c r="G36" s="567"/>
    </row>
  </sheetData>
  <printOptions/>
  <pageMargins left="0.75" right="0.75" top="1" bottom="1" header="0.5" footer="0.5"/>
  <pageSetup firstPageNumber="182" useFirstPageNumber="1"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06"/>
  <sheetViews>
    <sheetView workbookViewId="0" topLeftCell="A30">
      <selection activeCell="G39" sqref="G39"/>
    </sheetView>
  </sheetViews>
  <sheetFormatPr defaultColWidth="9.140625" defaultRowHeight="12.75"/>
  <cols>
    <col min="1" max="1" width="4.00390625" style="6" customWidth="1"/>
    <col min="2" max="2" width="32.421875" style="6" customWidth="1"/>
    <col min="3" max="3" width="20.57421875" style="6" customWidth="1"/>
    <col min="4" max="4" width="17.28125" style="6" customWidth="1"/>
    <col min="5" max="5" width="18.8515625" style="6" customWidth="1"/>
    <col min="6" max="6" width="8.8515625" style="6" customWidth="1"/>
    <col min="7" max="7" width="19.8515625" style="7" customWidth="1"/>
    <col min="8" max="8" width="8.421875" style="6" customWidth="1"/>
    <col min="9" max="254" width="9.00390625" style="6" customWidth="1"/>
  </cols>
  <sheetData>
    <row r="1" spans="1:256" s="9" customFormat="1" ht="18.75" customHeight="1">
      <c r="A1" s="8" t="s">
        <v>433</v>
      </c>
      <c r="G1" s="10"/>
      <c r="IU1"/>
      <c r="IV1"/>
    </row>
    <row r="2" ht="18.75" customHeight="1">
      <c r="G2" s="86" t="s">
        <v>114</v>
      </c>
    </row>
    <row r="3" spans="1:8" ht="16.5" customHeight="1">
      <c r="A3" s="12" t="s">
        <v>115</v>
      </c>
      <c r="B3" s="12" t="s">
        <v>3</v>
      </c>
      <c r="C3" s="13" t="s">
        <v>4</v>
      </c>
      <c r="D3" s="14"/>
      <c r="E3" s="13" t="s">
        <v>5</v>
      </c>
      <c r="F3" s="15"/>
      <c r="G3" s="16"/>
      <c r="H3" s="14"/>
    </row>
    <row r="4" spans="1:8" ht="14.25" customHeight="1">
      <c r="A4" s="17"/>
      <c r="B4" s="17"/>
      <c r="C4" s="18">
        <v>2009</v>
      </c>
      <c r="D4" s="18">
        <v>2010</v>
      </c>
      <c r="E4" s="18">
        <v>2009</v>
      </c>
      <c r="F4" s="12" t="s">
        <v>6</v>
      </c>
      <c r="G4" s="19">
        <v>2010</v>
      </c>
      <c r="H4" s="12" t="s">
        <v>6</v>
      </c>
    </row>
    <row r="5" spans="1:8" ht="18.75" customHeight="1">
      <c r="A5" s="17"/>
      <c r="B5" s="17"/>
      <c r="C5" s="17"/>
      <c r="D5" s="17"/>
      <c r="E5" s="20"/>
      <c r="F5" s="20" t="s">
        <v>116</v>
      </c>
      <c r="G5" s="21"/>
      <c r="H5" s="17" t="s">
        <v>116</v>
      </c>
    </row>
    <row r="6" spans="1:8" ht="18.75" customHeight="1">
      <c r="A6" s="22"/>
      <c r="B6" s="22"/>
      <c r="C6" s="22"/>
      <c r="D6" s="22"/>
      <c r="E6" s="22"/>
      <c r="F6" s="22"/>
      <c r="G6" s="23"/>
      <c r="H6" s="22"/>
    </row>
    <row r="7" spans="1:256" s="26" customFormat="1" ht="12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5">
        <v>7</v>
      </c>
      <c r="H7" s="24">
        <v>8</v>
      </c>
      <c r="IU7"/>
      <c r="IV7"/>
    </row>
    <row r="8" spans="1:256" s="27" customFormat="1" ht="30.75" customHeight="1" thickBot="1">
      <c r="A8" s="380"/>
      <c r="B8" s="464" t="s">
        <v>117</v>
      </c>
      <c r="C8" s="465">
        <f>SUM(C9,C46,C52,C54)</f>
        <v>131250547.28</v>
      </c>
      <c r="D8" s="465">
        <f>SUM(D9,D46,D52,D54)</f>
        <v>141402858.81</v>
      </c>
      <c r="E8" s="465">
        <f>SUM(E9,E46,E52,E54)</f>
        <v>123446571.81999998</v>
      </c>
      <c r="F8" s="466">
        <f>E8/C8*100</f>
        <v>94.05413872800727</v>
      </c>
      <c r="G8" s="465">
        <f>SUM(G9,G46,G52,G54)</f>
        <v>136564280.39999998</v>
      </c>
      <c r="H8" s="488">
        <f>G8/D8*100</f>
        <v>96.57816083018412</v>
      </c>
      <c r="IU8"/>
      <c r="IV8"/>
    </row>
    <row r="9" spans="1:256" s="28" customFormat="1" ht="30.75" customHeight="1" thickTop="1">
      <c r="A9" s="460" t="s">
        <v>118</v>
      </c>
      <c r="B9" s="461" t="s">
        <v>119</v>
      </c>
      <c r="C9" s="462">
        <f>SUM(C10,C18,C24,C29,C32)</f>
        <v>87077801</v>
      </c>
      <c r="D9" s="462">
        <f>SUM(D10,D18,D24,D29,D32)</f>
        <v>89336458</v>
      </c>
      <c r="E9" s="462">
        <f>SUM(E10,E18,E24,E29,E32)</f>
        <v>81525961.15999998</v>
      </c>
      <c r="F9" s="463">
        <f aca="true" t="shared" si="0" ref="F9:F58">E9/C9*100</f>
        <v>93.62427647891566</v>
      </c>
      <c r="G9" s="462">
        <f>SUM(G10,G18,G24,G29,G32)</f>
        <v>86417436.80999999</v>
      </c>
      <c r="H9" s="487">
        <f aca="true" t="shared" si="1" ref="H9:H58">G9/D9*100</f>
        <v>96.73255325390222</v>
      </c>
      <c r="IU9"/>
      <c r="IV9"/>
    </row>
    <row r="10" spans="1:256" s="30" customFormat="1" ht="30.75" customHeight="1">
      <c r="A10" s="381">
        <v>1</v>
      </c>
      <c r="B10" s="382" t="s">
        <v>120</v>
      </c>
      <c r="C10" s="29">
        <f>SUM(C11:C17)</f>
        <v>21899500</v>
      </c>
      <c r="D10" s="29">
        <f>SUM(D11:D17)</f>
        <v>24417300</v>
      </c>
      <c r="E10" s="29">
        <f>SUM(E11:E17)</f>
        <v>24420416.499999996</v>
      </c>
      <c r="F10" s="452">
        <f t="shared" si="0"/>
        <v>111.51129706157674</v>
      </c>
      <c r="G10" s="29">
        <f>SUM(G11:G17)</f>
        <v>26016293.099999998</v>
      </c>
      <c r="H10" s="42">
        <f t="shared" si="1"/>
        <v>106.54860733987786</v>
      </c>
      <c r="IU10"/>
      <c r="IV10"/>
    </row>
    <row r="11" spans="1:8" ht="30.75" customHeight="1">
      <c r="A11" s="383" t="s">
        <v>121</v>
      </c>
      <c r="B11" s="37" t="s">
        <v>122</v>
      </c>
      <c r="C11" s="32">
        <v>18950000</v>
      </c>
      <c r="D11" s="32">
        <v>21450000</v>
      </c>
      <c r="E11" s="32">
        <v>20678587.47</v>
      </c>
      <c r="F11" s="33">
        <f t="shared" si="0"/>
        <v>109.12183361477572</v>
      </c>
      <c r="G11" s="32">
        <v>21880949.47</v>
      </c>
      <c r="H11" s="33">
        <f t="shared" si="1"/>
        <v>102.00908843822842</v>
      </c>
    </row>
    <row r="12" spans="1:8" ht="30.75" customHeight="1">
      <c r="A12" s="36" t="s">
        <v>123</v>
      </c>
      <c r="B12" s="37" t="s">
        <v>124</v>
      </c>
      <c r="C12" s="32">
        <v>99000</v>
      </c>
      <c r="D12" s="32">
        <v>90000</v>
      </c>
      <c r="E12" s="32">
        <v>73977.26</v>
      </c>
      <c r="F12" s="33">
        <f t="shared" si="0"/>
        <v>74.72450505050504</v>
      </c>
      <c r="G12" s="32">
        <v>49595.84</v>
      </c>
      <c r="H12" s="33">
        <f t="shared" si="1"/>
        <v>55.10648888888888</v>
      </c>
    </row>
    <row r="13" spans="1:8" ht="30.75" customHeight="1">
      <c r="A13" s="36" t="s">
        <v>125</v>
      </c>
      <c r="B13" s="37" t="s">
        <v>126</v>
      </c>
      <c r="C13" s="32">
        <v>0</v>
      </c>
      <c r="D13" s="32">
        <v>0</v>
      </c>
      <c r="E13" s="32">
        <v>152</v>
      </c>
      <c r="F13" s="35" t="s">
        <v>18</v>
      </c>
      <c r="G13" s="32">
        <v>136</v>
      </c>
      <c r="H13" s="35" t="s">
        <v>18</v>
      </c>
    </row>
    <row r="14" spans="1:8" ht="42.75" customHeight="1">
      <c r="A14" s="36" t="s">
        <v>127</v>
      </c>
      <c r="B14" s="37" t="s">
        <v>128</v>
      </c>
      <c r="C14" s="32">
        <v>800000</v>
      </c>
      <c r="D14" s="32">
        <v>808000</v>
      </c>
      <c r="E14" s="32">
        <v>966360.99</v>
      </c>
      <c r="F14" s="33">
        <f t="shared" si="0"/>
        <v>120.79512374999999</v>
      </c>
      <c r="G14" s="32">
        <v>813167.81</v>
      </c>
      <c r="H14" s="33">
        <f t="shared" si="1"/>
        <v>100.63958044554455</v>
      </c>
    </row>
    <row r="15" spans="1:256" s="40" customFormat="1" ht="36" customHeight="1">
      <c r="A15" s="36" t="s">
        <v>129</v>
      </c>
      <c r="B15" s="37" t="s">
        <v>130</v>
      </c>
      <c r="C15" s="38">
        <v>170500</v>
      </c>
      <c r="D15" s="38">
        <v>170500</v>
      </c>
      <c r="E15" s="38">
        <v>158377.18</v>
      </c>
      <c r="F15" s="33">
        <f t="shared" si="0"/>
        <v>92.88984164222873</v>
      </c>
      <c r="G15" s="38">
        <v>178371.5</v>
      </c>
      <c r="H15" s="33">
        <f t="shared" si="1"/>
        <v>104.61671554252199</v>
      </c>
      <c r="IU15"/>
      <c r="IV15"/>
    </row>
    <row r="16" spans="1:8" ht="30.75" customHeight="1">
      <c r="A16" s="36" t="s">
        <v>131</v>
      </c>
      <c r="B16" s="37" t="s">
        <v>133</v>
      </c>
      <c r="C16" s="32">
        <v>180000</v>
      </c>
      <c r="D16" s="32">
        <v>181800</v>
      </c>
      <c r="E16" s="32">
        <v>306995.95</v>
      </c>
      <c r="F16" s="33">
        <f t="shared" si="0"/>
        <v>170.55330555555557</v>
      </c>
      <c r="G16" s="32">
        <v>163987.93</v>
      </c>
      <c r="H16" s="33">
        <f t="shared" si="1"/>
        <v>90.20238173817381</v>
      </c>
    </row>
    <row r="17" spans="1:8" ht="30.75" customHeight="1">
      <c r="A17" s="36" t="s">
        <v>132</v>
      </c>
      <c r="B17" s="37" t="s">
        <v>135</v>
      </c>
      <c r="C17" s="32">
        <v>1700000</v>
      </c>
      <c r="D17" s="32">
        <v>1717000</v>
      </c>
      <c r="E17" s="32">
        <v>2235965.65</v>
      </c>
      <c r="F17" s="33">
        <f t="shared" si="0"/>
        <v>131.5273911764706</v>
      </c>
      <c r="G17" s="32">
        <v>2930084.55</v>
      </c>
      <c r="H17" s="33">
        <f t="shared" si="1"/>
        <v>170.6514006988934</v>
      </c>
    </row>
    <row r="18" spans="1:256" s="30" customFormat="1" ht="30.75" customHeight="1">
      <c r="A18" s="384">
        <v>2</v>
      </c>
      <c r="B18" s="385" t="s">
        <v>136</v>
      </c>
      <c r="C18" s="41">
        <f>SUM(C19:C23)</f>
        <v>4325000</v>
      </c>
      <c r="D18" s="41">
        <f>SUM(D19:D23)</f>
        <v>5211927</v>
      </c>
      <c r="E18" s="41">
        <f>SUM(E19:E23)</f>
        <v>4418792.42</v>
      </c>
      <c r="F18" s="452">
        <f t="shared" si="0"/>
        <v>102.16861086705202</v>
      </c>
      <c r="G18" s="41">
        <f>SUM(G19:G23)</f>
        <v>5305611.73</v>
      </c>
      <c r="H18" s="42">
        <f t="shared" si="1"/>
        <v>101.7975065652301</v>
      </c>
      <c r="IU18"/>
      <c r="IV18"/>
    </row>
    <row r="19" spans="1:8" ht="30.75" customHeight="1">
      <c r="A19" s="36" t="s">
        <v>121</v>
      </c>
      <c r="B19" s="37" t="s">
        <v>137</v>
      </c>
      <c r="C19" s="32">
        <v>1400000</v>
      </c>
      <c r="D19" s="32">
        <v>1414000</v>
      </c>
      <c r="E19" s="32">
        <v>1352410.34</v>
      </c>
      <c r="F19" s="33">
        <f t="shared" si="0"/>
        <v>96.60073857142858</v>
      </c>
      <c r="G19" s="32">
        <v>1384218.93</v>
      </c>
      <c r="H19" s="33">
        <f t="shared" si="1"/>
        <v>97.893842291372</v>
      </c>
    </row>
    <row r="20" spans="1:8" ht="30.75" customHeight="1">
      <c r="A20" s="36" t="s">
        <v>123</v>
      </c>
      <c r="B20" s="37" t="s">
        <v>138</v>
      </c>
      <c r="C20" s="32">
        <v>250000</v>
      </c>
      <c r="D20" s="32">
        <v>260000</v>
      </c>
      <c r="E20" s="32">
        <v>256532.5</v>
      </c>
      <c r="F20" s="33">
        <f t="shared" si="0"/>
        <v>102.613</v>
      </c>
      <c r="G20" s="32">
        <v>254161</v>
      </c>
      <c r="H20" s="33">
        <f t="shared" si="1"/>
        <v>97.75423076923076</v>
      </c>
    </row>
    <row r="21" spans="1:256" s="40" customFormat="1" ht="30.75" customHeight="1">
      <c r="A21" s="36" t="s">
        <v>125</v>
      </c>
      <c r="B21" s="37" t="s">
        <v>139</v>
      </c>
      <c r="C21" s="32">
        <v>1195000</v>
      </c>
      <c r="D21" s="32">
        <v>1245000</v>
      </c>
      <c r="E21" s="32">
        <v>1227811.22</v>
      </c>
      <c r="F21" s="33">
        <f t="shared" si="0"/>
        <v>102.74570878661086</v>
      </c>
      <c r="G21" s="32">
        <v>1270358.52</v>
      </c>
      <c r="H21" s="33">
        <f t="shared" si="1"/>
        <v>102.03682891566265</v>
      </c>
      <c r="IU21"/>
      <c r="IV21"/>
    </row>
    <row r="22" spans="1:8" ht="30.75" customHeight="1">
      <c r="A22" s="36" t="s">
        <v>127</v>
      </c>
      <c r="B22" s="37" t="s">
        <v>348</v>
      </c>
      <c r="C22" s="32">
        <v>15500</v>
      </c>
      <c r="D22" s="32">
        <v>15655</v>
      </c>
      <c r="E22" s="32">
        <v>10717.5</v>
      </c>
      <c r="F22" s="33">
        <f t="shared" si="0"/>
        <v>69.14516129032258</v>
      </c>
      <c r="G22" s="32">
        <v>13681</v>
      </c>
      <c r="H22" s="33">
        <f t="shared" si="1"/>
        <v>87.3906100287448</v>
      </c>
    </row>
    <row r="23" spans="1:8" ht="30.75" customHeight="1">
      <c r="A23" s="36" t="s">
        <v>129</v>
      </c>
      <c r="B23" s="37" t="s">
        <v>140</v>
      </c>
      <c r="C23" s="32">
        <v>1464500</v>
      </c>
      <c r="D23" s="32">
        <v>2277272</v>
      </c>
      <c r="E23" s="32">
        <v>1571320.86</v>
      </c>
      <c r="F23" s="33">
        <f t="shared" si="0"/>
        <v>107.29401570501878</v>
      </c>
      <c r="G23" s="32">
        <v>2383192.28</v>
      </c>
      <c r="H23" s="33">
        <f t="shared" si="1"/>
        <v>104.65119142553019</v>
      </c>
    </row>
    <row r="24" spans="1:256" s="30" customFormat="1" ht="30.75" customHeight="1">
      <c r="A24" s="43">
        <v>3</v>
      </c>
      <c r="B24" s="44" t="s">
        <v>141</v>
      </c>
      <c r="C24" s="29">
        <f>SUM(C25:C28)</f>
        <v>14853884</v>
      </c>
      <c r="D24" s="29">
        <f>SUM(D25:D28)</f>
        <v>13336583</v>
      </c>
      <c r="E24" s="29">
        <f>SUM(E25:E28)</f>
        <v>7400252.32</v>
      </c>
      <c r="F24" s="452">
        <f t="shared" si="0"/>
        <v>49.820318510633314</v>
      </c>
      <c r="G24" s="29">
        <f>SUM(G25:G28)</f>
        <v>10289950.959999999</v>
      </c>
      <c r="H24" s="42">
        <f t="shared" si="1"/>
        <v>77.15582739596792</v>
      </c>
      <c r="IU24"/>
      <c r="IV24"/>
    </row>
    <row r="25" spans="1:256" s="40" customFormat="1" ht="30.75" customHeight="1">
      <c r="A25" s="36" t="s">
        <v>121</v>
      </c>
      <c r="B25" s="37" t="s">
        <v>142</v>
      </c>
      <c r="C25" s="38">
        <v>265884</v>
      </c>
      <c r="D25" s="38">
        <v>333275</v>
      </c>
      <c r="E25" s="38">
        <v>438797.42</v>
      </c>
      <c r="F25" s="33">
        <f t="shared" si="0"/>
        <v>165.03340554527537</v>
      </c>
      <c r="G25" s="38">
        <v>433731.43</v>
      </c>
      <c r="H25" s="33">
        <f t="shared" si="1"/>
        <v>130.14220388567998</v>
      </c>
      <c r="IU25"/>
      <c r="IV25"/>
    </row>
    <row r="26" spans="1:8" ht="30.75" customHeight="1">
      <c r="A26" s="36" t="s">
        <v>123</v>
      </c>
      <c r="B26" s="37" t="s">
        <v>143</v>
      </c>
      <c r="C26" s="32">
        <v>13928000</v>
      </c>
      <c r="D26" s="32">
        <v>12338308</v>
      </c>
      <c r="E26" s="32">
        <v>6028431</v>
      </c>
      <c r="F26" s="33">
        <f t="shared" si="0"/>
        <v>43.28281878230902</v>
      </c>
      <c r="G26" s="32">
        <v>9023074.12</v>
      </c>
      <c r="H26" s="33">
        <f t="shared" si="1"/>
        <v>73.1305631209725</v>
      </c>
    </row>
    <row r="27" spans="1:8" ht="30.75" customHeight="1">
      <c r="A27" s="36" t="s">
        <v>125</v>
      </c>
      <c r="B27" s="37" t="s">
        <v>144</v>
      </c>
      <c r="C27" s="32">
        <v>600000</v>
      </c>
      <c r="D27" s="32">
        <v>620000</v>
      </c>
      <c r="E27" s="32">
        <v>883338.04</v>
      </c>
      <c r="F27" s="33">
        <f t="shared" si="0"/>
        <v>147.2230066666667</v>
      </c>
      <c r="G27" s="32">
        <v>765013.13</v>
      </c>
      <c r="H27" s="33">
        <f t="shared" si="1"/>
        <v>123.38921451612903</v>
      </c>
    </row>
    <row r="28" spans="1:256" s="40" customFormat="1" ht="54" customHeight="1">
      <c r="A28" s="36" t="s">
        <v>127</v>
      </c>
      <c r="B28" s="37" t="s">
        <v>145</v>
      </c>
      <c r="C28" s="38">
        <v>60000</v>
      </c>
      <c r="D28" s="38">
        <v>45000</v>
      </c>
      <c r="E28" s="38">
        <v>49685.86</v>
      </c>
      <c r="F28" s="33">
        <f t="shared" si="0"/>
        <v>82.80976666666668</v>
      </c>
      <c r="G28" s="38">
        <v>68132.28</v>
      </c>
      <c r="H28" s="33">
        <f t="shared" si="1"/>
        <v>151.40506666666667</v>
      </c>
      <c r="IU28"/>
      <c r="IV28"/>
    </row>
    <row r="29" spans="1:256" s="46" customFormat="1" ht="45" customHeight="1">
      <c r="A29" s="43">
        <v>4</v>
      </c>
      <c r="B29" s="44" t="s">
        <v>146</v>
      </c>
      <c r="C29" s="45">
        <f>SUM(C30:C31)</f>
        <v>37674521</v>
      </c>
      <c r="D29" s="45">
        <f>SUM(D30:D31)</f>
        <v>37063695</v>
      </c>
      <c r="E29" s="48">
        <f>SUM(E30:E31)</f>
        <v>37178442.4</v>
      </c>
      <c r="F29" s="42">
        <f t="shared" si="0"/>
        <v>98.68325173928555</v>
      </c>
      <c r="G29" s="48">
        <f>SUM(G30:G31)</f>
        <v>36264043.72</v>
      </c>
      <c r="H29" s="42">
        <f t="shared" si="1"/>
        <v>97.84249444098869</v>
      </c>
      <c r="IU29"/>
      <c r="IV29"/>
    </row>
    <row r="30" spans="1:256" s="40" customFormat="1" ht="36" customHeight="1">
      <c r="A30" s="36" t="s">
        <v>121</v>
      </c>
      <c r="B30" s="37" t="s">
        <v>358</v>
      </c>
      <c r="C30" s="38">
        <v>1600000</v>
      </c>
      <c r="D30" s="38">
        <v>1664000</v>
      </c>
      <c r="E30" s="38">
        <v>1969729.4</v>
      </c>
      <c r="F30" s="33">
        <f t="shared" si="0"/>
        <v>123.1080875</v>
      </c>
      <c r="G30" s="38">
        <v>1630221.72</v>
      </c>
      <c r="H30" s="33">
        <f t="shared" si="1"/>
        <v>97.97005528846154</v>
      </c>
      <c r="IU30"/>
      <c r="IV30"/>
    </row>
    <row r="31" spans="1:256" s="40" customFormat="1" ht="48" customHeight="1">
      <c r="A31" s="36" t="s">
        <v>123</v>
      </c>
      <c r="B31" s="37" t="s">
        <v>359</v>
      </c>
      <c r="C31" s="38">
        <v>36074521</v>
      </c>
      <c r="D31" s="38">
        <v>35399695</v>
      </c>
      <c r="E31" s="38">
        <v>35208713</v>
      </c>
      <c r="F31" s="33">
        <f t="shared" si="0"/>
        <v>97.59994595631638</v>
      </c>
      <c r="G31" s="38">
        <v>34633822</v>
      </c>
      <c r="H31" s="33">
        <f t="shared" si="1"/>
        <v>97.83649830881312</v>
      </c>
      <c r="IU31"/>
      <c r="IV31"/>
    </row>
    <row r="32" spans="1:256" s="46" customFormat="1" ht="30.75" customHeight="1">
      <c r="A32" s="43">
        <v>5</v>
      </c>
      <c r="B32" s="44" t="s">
        <v>147</v>
      </c>
      <c r="C32" s="45">
        <f>SUM(C33:C45)</f>
        <v>8324896</v>
      </c>
      <c r="D32" s="45">
        <f>SUM(D33:D45)</f>
        <v>9306953</v>
      </c>
      <c r="E32" s="45">
        <f>SUM(E33:E45)</f>
        <v>8108057.519999999</v>
      </c>
      <c r="F32" s="42">
        <f t="shared" si="0"/>
        <v>97.39530103439128</v>
      </c>
      <c r="G32" s="48">
        <f>SUM(G33:G45)</f>
        <v>8541537.300000003</v>
      </c>
      <c r="H32" s="42">
        <f t="shared" si="1"/>
        <v>91.77587229676568</v>
      </c>
      <c r="IU32"/>
      <c r="IV32"/>
    </row>
    <row r="33" spans="1:256" s="40" customFormat="1" ht="30.75" customHeight="1">
      <c r="A33" s="36" t="s">
        <v>121</v>
      </c>
      <c r="B33" s="37" t="s">
        <v>148</v>
      </c>
      <c r="C33" s="38">
        <v>6090970</v>
      </c>
      <c r="D33" s="38">
        <v>6571263</v>
      </c>
      <c r="E33" s="38">
        <v>5194766.35</v>
      </c>
      <c r="F33" s="33">
        <f t="shared" si="0"/>
        <v>85.28635586778461</v>
      </c>
      <c r="G33" s="38">
        <v>5172867.75</v>
      </c>
      <c r="H33" s="33">
        <f t="shared" si="1"/>
        <v>78.71953610744235</v>
      </c>
      <c r="IU33"/>
      <c r="IV33"/>
    </row>
    <row r="34" spans="1:256" s="40" customFormat="1" ht="30.75" customHeight="1">
      <c r="A34" s="36" t="s">
        <v>123</v>
      </c>
      <c r="B34" s="37" t="s">
        <v>149</v>
      </c>
      <c r="C34" s="38">
        <v>581918</v>
      </c>
      <c r="D34" s="38">
        <v>985727</v>
      </c>
      <c r="E34" s="38">
        <v>1283705.47</v>
      </c>
      <c r="F34" s="33">
        <f t="shared" si="0"/>
        <v>220.59903113497091</v>
      </c>
      <c r="G34" s="38">
        <v>1226929.81</v>
      </c>
      <c r="H34" s="33">
        <f t="shared" si="1"/>
        <v>124.46953466832096</v>
      </c>
      <c r="IU34"/>
      <c r="IV34"/>
    </row>
    <row r="35" spans="1:256" s="40" customFormat="1" ht="30.75" customHeight="1">
      <c r="A35" s="36" t="s">
        <v>125</v>
      </c>
      <c r="B35" s="37" t="s">
        <v>150</v>
      </c>
      <c r="C35" s="38">
        <v>632035</v>
      </c>
      <c r="D35" s="38">
        <v>338290</v>
      </c>
      <c r="E35" s="38">
        <v>444168.55</v>
      </c>
      <c r="F35" s="33">
        <f t="shared" si="0"/>
        <v>70.27594199688309</v>
      </c>
      <c r="G35" s="38">
        <v>629905.8</v>
      </c>
      <c r="H35" s="33">
        <f t="shared" si="1"/>
        <v>186.20290283484587</v>
      </c>
      <c r="IU35"/>
      <c r="IV35"/>
    </row>
    <row r="36" spans="1:256" s="40" customFormat="1" ht="42" customHeight="1">
      <c r="A36" s="36" t="s">
        <v>127</v>
      </c>
      <c r="B36" s="37" t="s">
        <v>360</v>
      </c>
      <c r="C36" s="38">
        <v>0</v>
      </c>
      <c r="D36" s="38">
        <v>0</v>
      </c>
      <c r="E36" s="38">
        <v>200</v>
      </c>
      <c r="F36" s="35" t="s">
        <v>18</v>
      </c>
      <c r="G36" s="38">
        <v>0</v>
      </c>
      <c r="H36" s="35" t="s">
        <v>18</v>
      </c>
      <c r="IU36"/>
      <c r="IV36"/>
    </row>
    <row r="37" spans="1:256" s="40" customFormat="1" ht="34.5" customHeight="1">
      <c r="A37" s="36" t="s">
        <v>129</v>
      </c>
      <c r="B37" s="37" t="s">
        <v>151</v>
      </c>
      <c r="C37" s="38">
        <v>162</v>
      </c>
      <c r="D37" s="38">
        <v>0</v>
      </c>
      <c r="E37" s="38">
        <v>3305.68</v>
      </c>
      <c r="F37" s="33">
        <f t="shared" si="0"/>
        <v>2040.5432098765432</v>
      </c>
      <c r="G37" s="38">
        <v>0</v>
      </c>
      <c r="H37" s="35" t="s">
        <v>18</v>
      </c>
      <c r="IU37"/>
      <c r="IV37"/>
    </row>
    <row r="38" spans="1:256" s="40" customFormat="1" ht="42.75" customHeight="1">
      <c r="A38" s="36" t="s">
        <v>131</v>
      </c>
      <c r="B38" s="37" t="s">
        <v>152</v>
      </c>
      <c r="C38" s="38">
        <v>385300</v>
      </c>
      <c r="D38" s="38">
        <v>385300</v>
      </c>
      <c r="E38" s="38">
        <v>405162.67</v>
      </c>
      <c r="F38" s="33">
        <f t="shared" si="0"/>
        <v>105.15511808980015</v>
      </c>
      <c r="G38" s="38">
        <v>321179.04</v>
      </c>
      <c r="H38" s="33">
        <f t="shared" si="1"/>
        <v>83.35817285232287</v>
      </c>
      <c r="IU38"/>
      <c r="IV38"/>
    </row>
    <row r="39" spans="1:256" s="40" customFormat="1" ht="60.75" customHeight="1">
      <c r="A39" s="36" t="s">
        <v>132</v>
      </c>
      <c r="B39" s="37" t="s">
        <v>153</v>
      </c>
      <c r="C39" s="38">
        <v>28250</v>
      </c>
      <c r="D39" s="38">
        <v>24800</v>
      </c>
      <c r="E39" s="38">
        <v>147499.29</v>
      </c>
      <c r="F39" s="33">
        <f t="shared" si="0"/>
        <v>522.1213805309735</v>
      </c>
      <c r="G39" s="38">
        <v>127122.62</v>
      </c>
      <c r="H39" s="33">
        <f t="shared" si="1"/>
        <v>512.5912096774193</v>
      </c>
      <c r="IU39"/>
      <c r="IV39"/>
    </row>
    <row r="40" spans="1:256" s="40" customFormat="1" ht="60" customHeight="1">
      <c r="A40" s="36" t="s">
        <v>134</v>
      </c>
      <c r="B40" s="37" t="s">
        <v>434</v>
      </c>
      <c r="C40" s="38">
        <v>0</v>
      </c>
      <c r="D40" s="38">
        <v>0</v>
      </c>
      <c r="E40" s="38">
        <v>0</v>
      </c>
      <c r="F40" s="35" t="s">
        <v>18</v>
      </c>
      <c r="G40" s="38">
        <v>2332.4</v>
      </c>
      <c r="H40" s="35" t="s">
        <v>18</v>
      </c>
      <c r="IU40"/>
      <c r="IV40"/>
    </row>
    <row r="41" spans="1:256" s="40" customFormat="1" ht="30.75" customHeight="1">
      <c r="A41" s="36" t="s">
        <v>154</v>
      </c>
      <c r="B41" s="37" t="s">
        <v>155</v>
      </c>
      <c r="C41" s="38">
        <v>0</v>
      </c>
      <c r="D41" s="38">
        <v>200000</v>
      </c>
      <c r="E41" s="38">
        <v>16853.31</v>
      </c>
      <c r="F41" s="35" t="s">
        <v>18</v>
      </c>
      <c r="G41" s="38">
        <v>226722.73</v>
      </c>
      <c r="H41" s="33">
        <f t="shared" si="1"/>
        <v>113.361365</v>
      </c>
      <c r="IU41"/>
      <c r="IV41"/>
    </row>
    <row r="42" spans="1:256" s="40" customFormat="1" ht="48" customHeight="1">
      <c r="A42" s="36" t="s">
        <v>156</v>
      </c>
      <c r="B42" s="37" t="s">
        <v>349</v>
      </c>
      <c r="C42" s="38">
        <v>605561</v>
      </c>
      <c r="D42" s="38">
        <v>782894</v>
      </c>
      <c r="E42" s="38">
        <v>605561</v>
      </c>
      <c r="F42" s="33">
        <f t="shared" si="0"/>
        <v>100</v>
      </c>
      <c r="G42" s="38">
        <v>782894</v>
      </c>
      <c r="H42" s="33">
        <f t="shared" si="1"/>
        <v>100</v>
      </c>
      <c r="IU42"/>
      <c r="IV42"/>
    </row>
    <row r="43" spans="1:256" s="374" customFormat="1" ht="60" customHeight="1">
      <c r="A43" s="166" t="s">
        <v>361</v>
      </c>
      <c r="B43" s="486" t="s">
        <v>401</v>
      </c>
      <c r="C43" s="72">
        <v>0</v>
      </c>
      <c r="D43" s="72">
        <v>11179</v>
      </c>
      <c r="E43" s="72">
        <v>6135.2</v>
      </c>
      <c r="F43" s="35" t="s">
        <v>18</v>
      </c>
      <c r="G43" s="72">
        <v>44059.99</v>
      </c>
      <c r="H43" s="33">
        <f t="shared" si="1"/>
        <v>394.131764916361</v>
      </c>
      <c r="IU43" s="373"/>
      <c r="IV43" s="373"/>
    </row>
    <row r="44" spans="1:8" ht="30.75" customHeight="1">
      <c r="A44" s="36" t="s">
        <v>362</v>
      </c>
      <c r="B44" s="37" t="s">
        <v>397</v>
      </c>
      <c r="C44" s="32">
        <v>700</v>
      </c>
      <c r="D44" s="32">
        <v>0</v>
      </c>
      <c r="E44" s="32">
        <v>700</v>
      </c>
      <c r="F44" s="35" t="s">
        <v>18</v>
      </c>
      <c r="G44" s="32">
        <v>0</v>
      </c>
      <c r="H44" s="35" t="s">
        <v>18</v>
      </c>
    </row>
    <row r="45" spans="1:8" ht="50.25" customHeight="1">
      <c r="A45" s="36" t="s">
        <v>436</v>
      </c>
      <c r="B45" s="37" t="s">
        <v>435</v>
      </c>
      <c r="C45" s="32">
        <v>0</v>
      </c>
      <c r="D45" s="32">
        <v>7500</v>
      </c>
      <c r="E45" s="32">
        <v>0</v>
      </c>
      <c r="F45" s="35"/>
      <c r="G45" s="32">
        <v>7523.16</v>
      </c>
      <c r="H45" s="33">
        <f t="shared" si="1"/>
        <v>100.30879999999999</v>
      </c>
    </row>
    <row r="46" spans="1:254" s="493" customFormat="1" ht="30.75" customHeight="1">
      <c r="A46" s="489" t="s">
        <v>157</v>
      </c>
      <c r="B46" s="490" t="s">
        <v>158</v>
      </c>
      <c r="C46" s="491">
        <f>SUM(C47:C51)</f>
        <v>18533257.28</v>
      </c>
      <c r="D46" s="491">
        <f>SUM(D47:D51)</f>
        <v>17537046.810000002</v>
      </c>
      <c r="E46" s="491">
        <f>SUM(E47:E51)</f>
        <v>16904576.21</v>
      </c>
      <c r="F46" s="455">
        <f t="shared" si="0"/>
        <v>91.2121164380663</v>
      </c>
      <c r="G46" s="491">
        <f>SUM(G47:G51)</f>
        <v>16844490.39</v>
      </c>
      <c r="H46" s="455">
        <f t="shared" si="1"/>
        <v>96.05089484276742</v>
      </c>
      <c r="I46" s="492"/>
      <c r="J46" s="492"/>
      <c r="K46" s="492"/>
      <c r="L46" s="492"/>
      <c r="M46" s="492"/>
      <c r="N46" s="492"/>
      <c r="O46" s="492"/>
      <c r="P46" s="492"/>
      <c r="Q46" s="492"/>
      <c r="R46" s="492"/>
      <c r="S46" s="492"/>
      <c r="T46" s="492"/>
      <c r="U46" s="492"/>
      <c r="V46" s="492"/>
      <c r="W46" s="492"/>
      <c r="X46" s="492"/>
      <c r="Y46" s="492"/>
      <c r="Z46" s="492"/>
      <c r="AA46" s="492"/>
      <c r="AB46" s="492"/>
      <c r="AC46" s="492"/>
      <c r="AD46" s="492"/>
      <c r="AE46" s="492"/>
      <c r="AF46" s="492"/>
      <c r="AG46" s="492"/>
      <c r="AH46" s="492"/>
      <c r="AI46" s="492"/>
      <c r="AJ46" s="492"/>
      <c r="AK46" s="492"/>
      <c r="AL46" s="492"/>
      <c r="AM46" s="492"/>
      <c r="AN46" s="492"/>
      <c r="AO46" s="492"/>
      <c r="AP46" s="492"/>
      <c r="AQ46" s="492"/>
      <c r="AR46" s="492"/>
      <c r="AS46" s="492"/>
      <c r="AT46" s="492"/>
      <c r="AU46" s="492"/>
      <c r="AV46" s="492"/>
      <c r="AW46" s="492"/>
      <c r="AX46" s="492"/>
      <c r="AY46" s="492"/>
      <c r="AZ46" s="492"/>
      <c r="BA46" s="492"/>
      <c r="BB46" s="492"/>
      <c r="BC46" s="492"/>
      <c r="BD46" s="492"/>
      <c r="BE46" s="492"/>
      <c r="BF46" s="492"/>
      <c r="BG46" s="492"/>
      <c r="BH46" s="492"/>
      <c r="BI46" s="492"/>
      <c r="BJ46" s="492"/>
      <c r="BK46" s="492"/>
      <c r="BL46" s="492"/>
      <c r="BM46" s="492"/>
      <c r="BN46" s="492"/>
      <c r="BO46" s="492"/>
      <c r="BP46" s="492"/>
      <c r="BQ46" s="492"/>
      <c r="BR46" s="492"/>
      <c r="BS46" s="492"/>
      <c r="BT46" s="492"/>
      <c r="BU46" s="492"/>
      <c r="BV46" s="492"/>
      <c r="BW46" s="492"/>
      <c r="BX46" s="492"/>
      <c r="BY46" s="492"/>
      <c r="BZ46" s="492"/>
      <c r="CA46" s="492"/>
      <c r="CB46" s="492"/>
      <c r="CC46" s="492"/>
      <c r="CD46" s="492"/>
      <c r="CE46" s="492"/>
      <c r="CF46" s="492"/>
      <c r="CG46" s="492"/>
      <c r="CH46" s="492"/>
      <c r="CI46" s="492"/>
      <c r="CJ46" s="492"/>
      <c r="CK46" s="492"/>
      <c r="CL46" s="492"/>
      <c r="CM46" s="492"/>
      <c r="CN46" s="492"/>
      <c r="CO46" s="492"/>
      <c r="CP46" s="492"/>
      <c r="CQ46" s="492"/>
      <c r="CR46" s="492"/>
      <c r="CS46" s="492"/>
      <c r="CT46" s="492"/>
      <c r="CU46" s="492"/>
      <c r="CV46" s="492"/>
      <c r="CW46" s="492"/>
      <c r="CX46" s="492"/>
      <c r="CY46" s="492"/>
      <c r="CZ46" s="492"/>
      <c r="DA46" s="492"/>
      <c r="DB46" s="492"/>
      <c r="DC46" s="492"/>
      <c r="DD46" s="492"/>
      <c r="DE46" s="492"/>
      <c r="DF46" s="492"/>
      <c r="DG46" s="492"/>
      <c r="DH46" s="492"/>
      <c r="DI46" s="492"/>
      <c r="DJ46" s="492"/>
      <c r="DK46" s="492"/>
      <c r="DL46" s="492"/>
      <c r="DM46" s="492"/>
      <c r="DN46" s="492"/>
      <c r="DO46" s="492"/>
      <c r="DP46" s="492"/>
      <c r="DQ46" s="492"/>
      <c r="DR46" s="492"/>
      <c r="DS46" s="492"/>
      <c r="DT46" s="492"/>
      <c r="DU46" s="492"/>
      <c r="DV46" s="492"/>
      <c r="DW46" s="492"/>
      <c r="DX46" s="492"/>
      <c r="DY46" s="492"/>
      <c r="DZ46" s="492"/>
      <c r="EA46" s="492"/>
      <c r="EB46" s="492"/>
      <c r="EC46" s="492"/>
      <c r="ED46" s="492"/>
      <c r="EE46" s="492"/>
      <c r="EF46" s="492"/>
      <c r="EG46" s="492"/>
      <c r="EH46" s="492"/>
      <c r="EI46" s="492"/>
      <c r="EJ46" s="492"/>
      <c r="EK46" s="492"/>
      <c r="EL46" s="492"/>
      <c r="EM46" s="492"/>
      <c r="EN46" s="492"/>
      <c r="EO46" s="492"/>
      <c r="EP46" s="492"/>
      <c r="EQ46" s="492"/>
      <c r="ER46" s="492"/>
      <c r="ES46" s="492"/>
      <c r="ET46" s="492"/>
      <c r="EU46" s="492"/>
      <c r="EV46" s="492"/>
      <c r="EW46" s="492"/>
      <c r="EX46" s="492"/>
      <c r="EY46" s="492"/>
      <c r="EZ46" s="492"/>
      <c r="FA46" s="492"/>
      <c r="FB46" s="492"/>
      <c r="FC46" s="492"/>
      <c r="FD46" s="492"/>
      <c r="FE46" s="492"/>
      <c r="FF46" s="492"/>
      <c r="FG46" s="492"/>
      <c r="FH46" s="492"/>
      <c r="FI46" s="492"/>
      <c r="FJ46" s="492"/>
      <c r="FK46" s="492"/>
      <c r="FL46" s="492"/>
      <c r="FM46" s="492"/>
      <c r="FN46" s="492"/>
      <c r="FO46" s="492"/>
      <c r="FP46" s="492"/>
      <c r="FQ46" s="492"/>
      <c r="FR46" s="492"/>
      <c r="FS46" s="492"/>
      <c r="FT46" s="492"/>
      <c r="FU46" s="492"/>
      <c r="FV46" s="492"/>
      <c r="FW46" s="492"/>
      <c r="FX46" s="492"/>
      <c r="FY46" s="492"/>
      <c r="FZ46" s="492"/>
      <c r="GA46" s="492"/>
      <c r="GB46" s="492"/>
      <c r="GC46" s="492"/>
      <c r="GD46" s="492"/>
      <c r="GE46" s="492"/>
      <c r="GF46" s="492"/>
      <c r="GG46" s="492"/>
      <c r="GH46" s="492"/>
      <c r="GI46" s="492"/>
      <c r="GJ46" s="492"/>
      <c r="GK46" s="492"/>
      <c r="GL46" s="492"/>
      <c r="GM46" s="492"/>
      <c r="GN46" s="492"/>
      <c r="GO46" s="492"/>
      <c r="GP46" s="492"/>
      <c r="GQ46" s="492"/>
      <c r="GR46" s="492"/>
      <c r="GS46" s="492"/>
      <c r="GT46" s="492"/>
      <c r="GU46" s="492"/>
      <c r="GV46" s="492"/>
      <c r="GW46" s="492"/>
      <c r="GX46" s="492"/>
      <c r="GY46" s="492"/>
      <c r="GZ46" s="492"/>
      <c r="HA46" s="492"/>
      <c r="HB46" s="492"/>
      <c r="HC46" s="492"/>
      <c r="HD46" s="492"/>
      <c r="HE46" s="492"/>
      <c r="HF46" s="492"/>
      <c r="HG46" s="492"/>
      <c r="HH46" s="492"/>
      <c r="HI46" s="492"/>
      <c r="HJ46" s="492"/>
      <c r="HK46" s="492"/>
      <c r="HL46" s="492"/>
      <c r="HM46" s="492"/>
      <c r="HN46" s="492"/>
      <c r="HO46" s="492"/>
      <c r="HP46" s="492"/>
      <c r="HQ46" s="492"/>
      <c r="HR46" s="492"/>
      <c r="HS46" s="492"/>
      <c r="HT46" s="492"/>
      <c r="HU46" s="492"/>
      <c r="HV46" s="492"/>
      <c r="HW46" s="492"/>
      <c r="HX46" s="492"/>
      <c r="HY46" s="492"/>
      <c r="HZ46" s="492"/>
      <c r="IA46" s="492"/>
      <c r="IB46" s="492"/>
      <c r="IC46" s="492"/>
      <c r="ID46" s="492"/>
      <c r="IE46" s="492"/>
      <c r="IF46" s="492"/>
      <c r="IG46" s="492"/>
      <c r="IH46" s="492"/>
      <c r="II46" s="492"/>
      <c r="IJ46" s="492"/>
      <c r="IK46" s="492"/>
      <c r="IL46" s="492"/>
      <c r="IM46" s="492"/>
      <c r="IN46" s="492"/>
      <c r="IO46" s="492"/>
      <c r="IP46" s="492"/>
      <c r="IQ46" s="492"/>
      <c r="IR46" s="492"/>
      <c r="IS46" s="492"/>
      <c r="IT46" s="492"/>
    </row>
    <row r="47" spans="1:256" s="40" customFormat="1" ht="42.75" customHeight="1">
      <c r="A47" s="36" t="s">
        <v>121</v>
      </c>
      <c r="B47" s="37" t="s">
        <v>159</v>
      </c>
      <c r="C47" s="38">
        <v>11246062.28</v>
      </c>
      <c r="D47" s="38">
        <v>11277791.81</v>
      </c>
      <c r="E47" s="38">
        <v>10768644.74</v>
      </c>
      <c r="F47" s="33">
        <f t="shared" si="0"/>
        <v>95.75480263123708</v>
      </c>
      <c r="G47" s="38">
        <v>11146336.56</v>
      </c>
      <c r="H47" s="33">
        <f t="shared" si="1"/>
        <v>98.83438839610925</v>
      </c>
      <c r="IU47"/>
      <c r="IV47"/>
    </row>
    <row r="48" spans="1:256" s="40" customFormat="1" ht="40.5" customHeight="1">
      <c r="A48" s="36" t="s">
        <v>123</v>
      </c>
      <c r="B48" s="37" t="s">
        <v>160</v>
      </c>
      <c r="C48" s="38">
        <v>4287163</v>
      </c>
      <c r="D48" s="38">
        <v>3779301</v>
      </c>
      <c r="E48" s="38">
        <v>3963262.79</v>
      </c>
      <c r="F48" s="33">
        <f t="shared" si="0"/>
        <v>92.44488231494815</v>
      </c>
      <c r="G48" s="38">
        <v>3659386.21</v>
      </c>
      <c r="H48" s="33">
        <f t="shared" si="1"/>
        <v>96.82706431691997</v>
      </c>
      <c r="IU48"/>
      <c r="IV48"/>
    </row>
    <row r="49" spans="1:8" ht="44.25" customHeight="1">
      <c r="A49" s="36" t="s">
        <v>125</v>
      </c>
      <c r="B49" s="37" t="s">
        <v>161</v>
      </c>
      <c r="C49" s="32">
        <v>12700</v>
      </c>
      <c r="D49" s="32">
        <v>26700</v>
      </c>
      <c r="E49" s="32">
        <v>12700</v>
      </c>
      <c r="F49" s="33">
        <f t="shared" si="0"/>
        <v>100</v>
      </c>
      <c r="G49" s="32">
        <v>26700</v>
      </c>
      <c r="H49" s="33">
        <f t="shared" si="1"/>
        <v>100</v>
      </c>
    </row>
    <row r="50" spans="1:256" s="378" customFormat="1" ht="59.25" customHeight="1">
      <c r="A50" s="375" t="s">
        <v>127</v>
      </c>
      <c r="B50" s="376" t="s">
        <v>162</v>
      </c>
      <c r="C50" s="377">
        <v>2671247</v>
      </c>
      <c r="D50" s="377">
        <v>2142493</v>
      </c>
      <c r="E50" s="377">
        <v>1981852.33</v>
      </c>
      <c r="F50" s="33">
        <f t="shared" si="0"/>
        <v>74.19202829240426</v>
      </c>
      <c r="G50" s="377">
        <v>1714477.18</v>
      </c>
      <c r="H50" s="33">
        <f t="shared" si="1"/>
        <v>80.02253356253672</v>
      </c>
      <c r="IU50" s="379"/>
      <c r="IV50" s="379"/>
    </row>
    <row r="51" spans="1:8" ht="30" customHeight="1">
      <c r="A51" s="36" t="s">
        <v>129</v>
      </c>
      <c r="B51" s="37" t="s">
        <v>163</v>
      </c>
      <c r="C51" s="32">
        <v>316085</v>
      </c>
      <c r="D51" s="32">
        <v>310761</v>
      </c>
      <c r="E51" s="32">
        <v>178116.35</v>
      </c>
      <c r="F51" s="33">
        <f t="shared" si="0"/>
        <v>56.35077589888796</v>
      </c>
      <c r="G51" s="32">
        <v>297590.44</v>
      </c>
      <c r="H51" s="33">
        <f t="shared" si="1"/>
        <v>95.76183626645557</v>
      </c>
    </row>
    <row r="52" spans="1:256" s="49" customFormat="1" ht="30.75" customHeight="1">
      <c r="A52" s="458" t="s">
        <v>164</v>
      </c>
      <c r="B52" s="459" t="s">
        <v>165</v>
      </c>
      <c r="C52" s="456">
        <f>SUM(C53)</f>
        <v>23483966</v>
      </c>
      <c r="D52" s="456">
        <f>SUM(D53)</f>
        <v>25296723</v>
      </c>
      <c r="E52" s="456">
        <f>SUM(E53)</f>
        <v>23483966</v>
      </c>
      <c r="F52" s="455">
        <f t="shared" si="0"/>
        <v>100</v>
      </c>
      <c r="G52" s="456">
        <f>SUM(G53)</f>
        <v>25296723</v>
      </c>
      <c r="H52" s="455">
        <f t="shared" si="1"/>
        <v>100</v>
      </c>
      <c r="IU52"/>
      <c r="IV52"/>
    </row>
    <row r="53" spans="1:8" ht="30.75" customHeight="1">
      <c r="A53" s="37" t="s">
        <v>121</v>
      </c>
      <c r="B53" s="37" t="s">
        <v>166</v>
      </c>
      <c r="C53" s="32">
        <v>23483966</v>
      </c>
      <c r="D53" s="32">
        <v>25296723</v>
      </c>
      <c r="E53" s="32">
        <v>23483966</v>
      </c>
      <c r="F53" s="33">
        <f t="shared" si="0"/>
        <v>100</v>
      </c>
      <c r="G53" s="32">
        <v>25296723</v>
      </c>
      <c r="H53" s="33">
        <f t="shared" si="1"/>
        <v>100</v>
      </c>
    </row>
    <row r="54" spans="1:254" s="454" customFormat="1" ht="41.25" customHeight="1">
      <c r="A54" s="457" t="s">
        <v>167</v>
      </c>
      <c r="B54" s="457" t="s">
        <v>404</v>
      </c>
      <c r="C54" s="495">
        <f>SUM(C55:C58)</f>
        <v>2155523</v>
      </c>
      <c r="D54" s="495">
        <f>SUM(D55:D58)</f>
        <v>9232631</v>
      </c>
      <c r="E54" s="495">
        <f>SUM(E55:E58)</f>
        <v>1532068.45</v>
      </c>
      <c r="F54" s="455">
        <f t="shared" si="0"/>
        <v>71.07641393759194</v>
      </c>
      <c r="G54" s="495">
        <f>SUM(G55:G58)</f>
        <v>8005630.2</v>
      </c>
      <c r="H54" s="455">
        <f t="shared" si="1"/>
        <v>86.71017178093655</v>
      </c>
      <c r="I54" s="453"/>
      <c r="J54" s="453"/>
      <c r="K54" s="453"/>
      <c r="L54" s="453"/>
      <c r="M54" s="453"/>
      <c r="N54" s="453"/>
      <c r="O54" s="453"/>
      <c r="P54" s="453"/>
      <c r="Q54" s="453"/>
      <c r="R54" s="453"/>
      <c r="S54" s="453"/>
      <c r="T54" s="453"/>
      <c r="U54" s="453"/>
      <c r="V54" s="453"/>
      <c r="W54" s="453"/>
      <c r="X54" s="453"/>
      <c r="Y54" s="453"/>
      <c r="Z54" s="453"/>
      <c r="AA54" s="453"/>
      <c r="AB54" s="453"/>
      <c r="AC54" s="453"/>
      <c r="AD54" s="453"/>
      <c r="AE54" s="453"/>
      <c r="AF54" s="453"/>
      <c r="AG54" s="453"/>
      <c r="AH54" s="453"/>
      <c r="AI54" s="453"/>
      <c r="AJ54" s="453"/>
      <c r="AK54" s="453"/>
      <c r="AL54" s="453"/>
      <c r="AM54" s="453"/>
      <c r="AN54" s="453"/>
      <c r="AO54" s="453"/>
      <c r="AP54" s="453"/>
      <c r="AQ54" s="453"/>
      <c r="AR54" s="453"/>
      <c r="AS54" s="453"/>
      <c r="AT54" s="453"/>
      <c r="AU54" s="453"/>
      <c r="AV54" s="453"/>
      <c r="AW54" s="453"/>
      <c r="AX54" s="453"/>
      <c r="AY54" s="453"/>
      <c r="AZ54" s="453"/>
      <c r="BA54" s="453"/>
      <c r="BB54" s="453"/>
      <c r="BC54" s="453"/>
      <c r="BD54" s="453"/>
      <c r="BE54" s="453"/>
      <c r="BF54" s="453"/>
      <c r="BG54" s="453"/>
      <c r="BH54" s="453"/>
      <c r="BI54" s="453"/>
      <c r="BJ54" s="453"/>
      <c r="BK54" s="453"/>
      <c r="BL54" s="453"/>
      <c r="BM54" s="453"/>
      <c r="BN54" s="453"/>
      <c r="BO54" s="453"/>
      <c r="BP54" s="453"/>
      <c r="BQ54" s="453"/>
      <c r="BR54" s="453"/>
      <c r="BS54" s="453"/>
      <c r="BT54" s="453"/>
      <c r="BU54" s="453"/>
      <c r="BV54" s="453"/>
      <c r="BW54" s="453"/>
      <c r="BX54" s="453"/>
      <c r="BY54" s="453"/>
      <c r="BZ54" s="453"/>
      <c r="CA54" s="453"/>
      <c r="CB54" s="453"/>
      <c r="CC54" s="453"/>
      <c r="CD54" s="453"/>
      <c r="CE54" s="453"/>
      <c r="CF54" s="453"/>
      <c r="CG54" s="453"/>
      <c r="CH54" s="453"/>
      <c r="CI54" s="453"/>
      <c r="CJ54" s="453"/>
      <c r="CK54" s="453"/>
      <c r="CL54" s="453"/>
      <c r="CM54" s="453"/>
      <c r="CN54" s="453"/>
      <c r="CO54" s="453"/>
      <c r="CP54" s="453"/>
      <c r="CQ54" s="453"/>
      <c r="CR54" s="453"/>
      <c r="CS54" s="453"/>
      <c r="CT54" s="453"/>
      <c r="CU54" s="453"/>
      <c r="CV54" s="453"/>
      <c r="CW54" s="453"/>
      <c r="CX54" s="453"/>
      <c r="CY54" s="453"/>
      <c r="CZ54" s="453"/>
      <c r="DA54" s="453"/>
      <c r="DB54" s="453"/>
      <c r="DC54" s="453"/>
      <c r="DD54" s="453"/>
      <c r="DE54" s="453"/>
      <c r="DF54" s="453"/>
      <c r="DG54" s="453"/>
      <c r="DH54" s="453"/>
      <c r="DI54" s="453"/>
      <c r="DJ54" s="453"/>
      <c r="DK54" s="453"/>
      <c r="DL54" s="453"/>
      <c r="DM54" s="453"/>
      <c r="DN54" s="453"/>
      <c r="DO54" s="453"/>
      <c r="DP54" s="453"/>
      <c r="DQ54" s="453"/>
      <c r="DR54" s="453"/>
      <c r="DS54" s="453"/>
      <c r="DT54" s="453"/>
      <c r="DU54" s="453"/>
      <c r="DV54" s="453"/>
      <c r="DW54" s="453"/>
      <c r="DX54" s="453"/>
      <c r="DY54" s="453"/>
      <c r="DZ54" s="453"/>
      <c r="EA54" s="453"/>
      <c r="EB54" s="453"/>
      <c r="EC54" s="453"/>
      <c r="ED54" s="453"/>
      <c r="EE54" s="453"/>
      <c r="EF54" s="453"/>
      <c r="EG54" s="453"/>
      <c r="EH54" s="453"/>
      <c r="EI54" s="453"/>
      <c r="EJ54" s="453"/>
      <c r="EK54" s="453"/>
      <c r="EL54" s="453"/>
      <c r="EM54" s="453"/>
      <c r="EN54" s="453"/>
      <c r="EO54" s="453"/>
      <c r="EP54" s="453"/>
      <c r="EQ54" s="453"/>
      <c r="ER54" s="453"/>
      <c r="ES54" s="453"/>
      <c r="ET54" s="453"/>
      <c r="EU54" s="453"/>
      <c r="EV54" s="453"/>
      <c r="EW54" s="453"/>
      <c r="EX54" s="453"/>
      <c r="EY54" s="453"/>
      <c r="EZ54" s="453"/>
      <c r="FA54" s="453"/>
      <c r="FB54" s="453"/>
      <c r="FC54" s="453"/>
      <c r="FD54" s="453"/>
      <c r="FE54" s="453"/>
      <c r="FF54" s="453"/>
      <c r="FG54" s="453"/>
      <c r="FH54" s="453"/>
      <c r="FI54" s="453"/>
      <c r="FJ54" s="453"/>
      <c r="FK54" s="453"/>
      <c r="FL54" s="453"/>
      <c r="FM54" s="453"/>
      <c r="FN54" s="453"/>
      <c r="FO54" s="453"/>
      <c r="FP54" s="453"/>
      <c r="FQ54" s="453"/>
      <c r="FR54" s="453"/>
      <c r="FS54" s="453"/>
      <c r="FT54" s="453"/>
      <c r="FU54" s="453"/>
      <c r="FV54" s="453"/>
      <c r="FW54" s="453"/>
      <c r="FX54" s="453"/>
      <c r="FY54" s="453"/>
      <c r="FZ54" s="453"/>
      <c r="GA54" s="453"/>
      <c r="GB54" s="453"/>
      <c r="GC54" s="453"/>
      <c r="GD54" s="453"/>
      <c r="GE54" s="453"/>
      <c r="GF54" s="453"/>
      <c r="GG54" s="453"/>
      <c r="GH54" s="453"/>
      <c r="GI54" s="453"/>
      <c r="GJ54" s="453"/>
      <c r="GK54" s="453"/>
      <c r="GL54" s="453"/>
      <c r="GM54" s="453"/>
      <c r="GN54" s="453"/>
      <c r="GO54" s="453"/>
      <c r="GP54" s="453"/>
      <c r="GQ54" s="453"/>
      <c r="GR54" s="453"/>
      <c r="GS54" s="453"/>
      <c r="GT54" s="453"/>
      <c r="GU54" s="453"/>
      <c r="GV54" s="453"/>
      <c r="GW54" s="453"/>
      <c r="GX54" s="453"/>
      <c r="GY54" s="453"/>
      <c r="GZ54" s="453"/>
      <c r="HA54" s="453"/>
      <c r="HB54" s="453"/>
      <c r="HC54" s="453"/>
      <c r="HD54" s="453"/>
      <c r="HE54" s="453"/>
      <c r="HF54" s="453"/>
      <c r="HG54" s="453"/>
      <c r="HH54" s="453"/>
      <c r="HI54" s="453"/>
      <c r="HJ54" s="453"/>
      <c r="HK54" s="453"/>
      <c r="HL54" s="453"/>
      <c r="HM54" s="453"/>
      <c r="HN54" s="453"/>
      <c r="HO54" s="453"/>
      <c r="HP54" s="453"/>
      <c r="HQ54" s="453"/>
      <c r="HR54" s="453"/>
      <c r="HS54" s="453"/>
      <c r="HT54" s="453"/>
      <c r="HU54" s="453"/>
      <c r="HV54" s="453"/>
      <c r="HW54" s="453"/>
      <c r="HX54" s="453"/>
      <c r="HY54" s="453"/>
      <c r="HZ54" s="453"/>
      <c r="IA54" s="453"/>
      <c r="IB54" s="453"/>
      <c r="IC54" s="453"/>
      <c r="ID54" s="453"/>
      <c r="IE54" s="453"/>
      <c r="IF54" s="453"/>
      <c r="IG54" s="453"/>
      <c r="IH54" s="453"/>
      <c r="II54" s="453"/>
      <c r="IJ54" s="453"/>
      <c r="IK54" s="453"/>
      <c r="IL54" s="453"/>
      <c r="IM54" s="453"/>
      <c r="IN54" s="453"/>
      <c r="IO54" s="453"/>
      <c r="IP54" s="453"/>
      <c r="IQ54" s="453"/>
      <c r="IR54" s="453"/>
      <c r="IS54" s="453"/>
      <c r="IT54" s="453"/>
    </row>
    <row r="55" spans="1:8" ht="35.25" customHeight="1">
      <c r="A55" s="36">
        <v>1</v>
      </c>
      <c r="B55" s="37" t="s">
        <v>405</v>
      </c>
      <c r="C55" s="32">
        <v>1363285</v>
      </c>
      <c r="D55" s="32">
        <v>8022164</v>
      </c>
      <c r="E55" s="32">
        <v>731463.78</v>
      </c>
      <c r="F55" s="33">
        <f t="shared" si="0"/>
        <v>53.65450217672753</v>
      </c>
      <c r="G55" s="32">
        <v>6746839.59</v>
      </c>
      <c r="H55" s="33">
        <f t="shared" si="1"/>
        <v>84.10248892942104</v>
      </c>
    </row>
    <row r="56" spans="1:8" ht="48" customHeight="1">
      <c r="A56" s="36">
        <v>2</v>
      </c>
      <c r="B56" s="37" t="s">
        <v>406</v>
      </c>
      <c r="C56" s="32">
        <v>417787</v>
      </c>
      <c r="D56" s="32">
        <v>0</v>
      </c>
      <c r="E56" s="32">
        <v>447453.67</v>
      </c>
      <c r="F56" s="33">
        <f t="shared" si="0"/>
        <v>107.10090787889521</v>
      </c>
      <c r="G56" s="32">
        <v>0</v>
      </c>
      <c r="H56" s="35" t="s">
        <v>18</v>
      </c>
    </row>
    <row r="57" spans="1:8" ht="50.25" customHeight="1">
      <c r="A57" s="36">
        <v>3</v>
      </c>
      <c r="B57" s="37" t="s">
        <v>407</v>
      </c>
      <c r="C57" s="32">
        <v>344651</v>
      </c>
      <c r="D57" s="32">
        <v>0</v>
      </c>
      <c r="E57" s="32">
        <v>344651</v>
      </c>
      <c r="F57" s="33">
        <f t="shared" si="0"/>
        <v>100</v>
      </c>
      <c r="G57" s="32">
        <v>50324.61</v>
      </c>
      <c r="H57" s="35" t="s">
        <v>18</v>
      </c>
    </row>
    <row r="58" spans="1:8" ht="29.25" customHeight="1">
      <c r="A58" s="36">
        <v>4</v>
      </c>
      <c r="B58" s="37" t="s">
        <v>408</v>
      </c>
      <c r="C58" s="32">
        <v>29800</v>
      </c>
      <c r="D58" s="32">
        <v>1210467</v>
      </c>
      <c r="E58" s="32">
        <v>8500</v>
      </c>
      <c r="F58" s="33">
        <f t="shared" si="0"/>
        <v>28.523489932885905</v>
      </c>
      <c r="G58" s="32">
        <v>1208466</v>
      </c>
      <c r="H58" s="33">
        <f t="shared" si="1"/>
        <v>99.83469189990309</v>
      </c>
    </row>
    <row r="59" spans="1:5" ht="12.75">
      <c r="A59" s="40"/>
      <c r="B59" s="40"/>
      <c r="C59" s="7"/>
      <c r="D59" s="7"/>
      <c r="E59" s="7"/>
    </row>
    <row r="60" spans="1:5" ht="12.75">
      <c r="A60" s="40"/>
      <c r="B60" s="40"/>
      <c r="C60" s="7"/>
      <c r="D60" s="7"/>
      <c r="E60" s="7"/>
    </row>
    <row r="61" spans="1:5" ht="12.75">
      <c r="A61" s="40"/>
      <c r="B61" s="40"/>
      <c r="C61" s="7"/>
      <c r="D61" s="7"/>
      <c r="E61" s="7"/>
    </row>
    <row r="62" spans="1:5" ht="12.75">
      <c r="A62" s="40"/>
      <c r="B62" s="40"/>
      <c r="C62" s="7"/>
      <c r="D62" s="7"/>
      <c r="E62" s="7"/>
    </row>
    <row r="63" spans="1:5" ht="12.75">
      <c r="A63" s="40"/>
      <c r="B63" s="40"/>
      <c r="C63" s="7"/>
      <c r="D63" s="7"/>
      <c r="E63" s="7"/>
    </row>
    <row r="64" spans="1:5" ht="12.75">
      <c r="A64" s="40"/>
      <c r="B64" s="40"/>
      <c r="C64" s="7"/>
      <c r="D64" s="7"/>
      <c r="E64" s="7"/>
    </row>
    <row r="65" spans="1:5" ht="12.75">
      <c r="A65" s="40"/>
      <c r="B65" s="40"/>
      <c r="C65" s="7"/>
      <c r="D65" s="7"/>
      <c r="E65" s="7"/>
    </row>
    <row r="66" spans="1:5" ht="12.75">
      <c r="A66" s="40"/>
      <c r="B66" s="40"/>
      <c r="C66" s="7"/>
      <c r="D66" s="7"/>
      <c r="E66" s="7"/>
    </row>
    <row r="67" spans="1:5" ht="12.75">
      <c r="A67" s="40"/>
      <c r="B67" s="40"/>
      <c r="C67" s="7"/>
      <c r="D67" s="7"/>
      <c r="E67" s="7"/>
    </row>
    <row r="68" spans="1:5" ht="12.75">
      <c r="A68" s="40"/>
      <c r="B68" s="40"/>
      <c r="C68" s="7"/>
      <c r="D68" s="7"/>
      <c r="E68" s="7"/>
    </row>
    <row r="69" spans="1:5" ht="12.75">
      <c r="A69" s="40"/>
      <c r="B69" s="40"/>
      <c r="C69" s="7"/>
      <c r="D69" s="7"/>
      <c r="E69" s="7"/>
    </row>
    <row r="70" spans="1:5" ht="12.75">
      <c r="A70" s="40"/>
      <c r="B70" s="40"/>
      <c r="C70" s="7"/>
      <c r="D70" s="7"/>
      <c r="E70" s="7"/>
    </row>
    <row r="71" spans="1:5" ht="12.75">
      <c r="A71" s="40"/>
      <c r="B71" s="40"/>
      <c r="C71" s="7"/>
      <c r="D71" s="7"/>
      <c r="E71" s="7"/>
    </row>
    <row r="72" spans="1:5" ht="12.75">
      <c r="A72" s="40"/>
      <c r="B72" s="40"/>
      <c r="C72" s="7"/>
      <c r="D72" s="7"/>
      <c r="E72" s="50"/>
    </row>
    <row r="73" spans="1:5" ht="12.75">
      <c r="A73" s="40"/>
      <c r="B73" s="40"/>
      <c r="C73" s="7"/>
      <c r="D73" s="7"/>
      <c r="E73" s="50"/>
    </row>
    <row r="74" spans="1:5" ht="12.75">
      <c r="A74" s="40"/>
      <c r="B74" s="40"/>
      <c r="C74" s="7"/>
      <c r="D74" s="7"/>
      <c r="E74" s="50"/>
    </row>
    <row r="75" spans="1:5" ht="12.75">
      <c r="A75" s="40"/>
      <c r="B75" s="40"/>
      <c r="C75" s="7"/>
      <c r="D75" s="7"/>
      <c r="E75" s="50"/>
    </row>
    <row r="76" spans="1:5" ht="12.75">
      <c r="A76" s="40"/>
      <c r="B76" s="40"/>
      <c r="C76" s="7"/>
      <c r="D76" s="7"/>
      <c r="E76" s="50"/>
    </row>
    <row r="77" spans="1:5" ht="12.75">
      <c r="A77" s="40"/>
      <c r="B77" s="40"/>
      <c r="C77" s="7"/>
      <c r="D77" s="7"/>
      <c r="E77" s="50"/>
    </row>
    <row r="78" spans="1:5" ht="12.75">
      <c r="A78" s="40"/>
      <c r="B78" s="40"/>
      <c r="C78" s="7"/>
      <c r="D78" s="7"/>
      <c r="E78" s="50"/>
    </row>
    <row r="79" spans="1:5" ht="12.75">
      <c r="A79" s="40"/>
      <c r="B79" s="40"/>
      <c r="C79" s="7"/>
      <c r="D79" s="7"/>
      <c r="E79" s="50"/>
    </row>
    <row r="80" spans="1:5" ht="12.75">
      <c r="A80" s="40"/>
      <c r="B80" s="40"/>
      <c r="C80" s="7"/>
      <c r="D80" s="7"/>
      <c r="E80" s="50"/>
    </row>
    <row r="81" spans="1:5" ht="12.75">
      <c r="A81" s="40"/>
      <c r="B81" s="40"/>
      <c r="C81" s="7"/>
      <c r="D81" s="7"/>
      <c r="E81" s="50"/>
    </row>
    <row r="82" spans="1:5" ht="12.75">
      <c r="A82" s="40"/>
      <c r="B82" s="40"/>
      <c r="C82" s="7"/>
      <c r="D82" s="7"/>
      <c r="E82" s="50"/>
    </row>
    <row r="83" spans="1:5" ht="12.75">
      <c r="A83" s="40"/>
      <c r="B83" s="40"/>
      <c r="C83" s="7"/>
      <c r="D83" s="7"/>
      <c r="E83" s="50"/>
    </row>
    <row r="84" spans="1:5" ht="12.75">
      <c r="A84" s="40"/>
      <c r="B84" s="40"/>
      <c r="C84" s="7"/>
      <c r="D84" s="7"/>
      <c r="E84" s="50"/>
    </row>
    <row r="85" spans="1:5" ht="12.75">
      <c r="A85" s="40"/>
      <c r="B85" s="40"/>
      <c r="C85" s="7"/>
      <c r="D85" s="7"/>
      <c r="E85" s="50"/>
    </row>
    <row r="86" spans="1:5" ht="12.75">
      <c r="A86" s="40"/>
      <c r="B86" s="40"/>
      <c r="C86" s="7"/>
      <c r="D86" s="7"/>
      <c r="E86" s="50"/>
    </row>
    <row r="87" spans="1:5" ht="12.75">
      <c r="A87" s="40"/>
      <c r="B87" s="40"/>
      <c r="E87" s="50"/>
    </row>
    <row r="88" spans="1:5" ht="12.75">
      <c r="A88" s="40"/>
      <c r="B88" s="40"/>
      <c r="E88" s="50"/>
    </row>
    <row r="89" spans="1:5" ht="12.75">
      <c r="A89" s="40"/>
      <c r="B89" s="40"/>
      <c r="E89" s="50"/>
    </row>
    <row r="90" spans="1:5" ht="12.75">
      <c r="A90" s="40"/>
      <c r="B90" s="40"/>
      <c r="E90" s="50"/>
    </row>
    <row r="91" spans="1:5" ht="12.75">
      <c r="A91" s="40"/>
      <c r="B91" s="40"/>
      <c r="E91" s="50"/>
    </row>
    <row r="92" spans="1:5" ht="12.75">
      <c r="A92" s="40"/>
      <c r="B92" s="40"/>
      <c r="E92" s="50"/>
    </row>
    <row r="93" spans="1:5" ht="12.75">
      <c r="A93" s="40"/>
      <c r="B93" s="40"/>
      <c r="E93" s="50"/>
    </row>
    <row r="94" spans="1:5" ht="12.75">
      <c r="A94" s="40"/>
      <c r="B94" s="40"/>
      <c r="E94" s="50"/>
    </row>
    <row r="95" spans="1:2" ht="12.75">
      <c r="A95" s="40"/>
      <c r="B95" s="40"/>
    </row>
    <row r="96" spans="1:2" ht="12.75">
      <c r="A96" s="40"/>
      <c r="B96" s="40"/>
    </row>
    <row r="97" spans="1:2" ht="12.75">
      <c r="A97" s="40"/>
      <c r="B97" s="40"/>
    </row>
    <row r="98" spans="1:2" ht="12.75">
      <c r="A98" s="40"/>
      <c r="B98" s="40"/>
    </row>
    <row r="99" spans="1:2" ht="12.75">
      <c r="A99" s="40"/>
      <c r="B99" s="40"/>
    </row>
    <row r="100" spans="1:2" ht="12.75">
      <c r="A100" s="40"/>
      <c r="B100" s="40"/>
    </row>
    <row r="101" spans="1:2" ht="12.75">
      <c r="A101" s="40"/>
      <c r="B101" s="40"/>
    </row>
    <row r="102" spans="1:2" ht="12.75">
      <c r="A102" s="40"/>
      <c r="B102" s="40"/>
    </row>
    <row r="103" spans="1:2" ht="12.75">
      <c r="A103" s="40"/>
      <c r="B103" s="40"/>
    </row>
    <row r="104" spans="1:2" ht="12.75">
      <c r="A104" s="40"/>
      <c r="B104" s="40"/>
    </row>
    <row r="105" spans="1:2" ht="12.75">
      <c r="A105" s="40"/>
      <c r="B105" s="40"/>
    </row>
    <row r="106" spans="1:2" ht="12.75">
      <c r="A106" s="40"/>
      <c r="B106" s="40"/>
    </row>
    <row r="107" spans="1:2" ht="12.75">
      <c r="A107" s="40"/>
      <c r="B107" s="40"/>
    </row>
    <row r="108" spans="1:2" ht="12.75">
      <c r="A108" s="40"/>
      <c r="B108" s="40"/>
    </row>
    <row r="109" spans="1:2" ht="12.75">
      <c r="A109" s="40"/>
      <c r="B109" s="40"/>
    </row>
    <row r="110" spans="1:2" ht="12.75">
      <c r="A110" s="40"/>
      <c r="B110" s="40"/>
    </row>
    <row r="111" spans="1:2" ht="12.75">
      <c r="A111" s="40"/>
      <c r="B111" s="40"/>
    </row>
    <row r="112" spans="1:2" ht="12.75">
      <c r="A112" s="40"/>
      <c r="B112" s="40"/>
    </row>
    <row r="113" spans="1:2" ht="12.75">
      <c r="A113" s="40"/>
      <c r="B113" s="40"/>
    </row>
    <row r="114" spans="1:2" ht="12.75">
      <c r="A114" s="40"/>
      <c r="B114" s="40"/>
    </row>
    <row r="115" spans="1:2" ht="12.75">
      <c r="A115" s="40"/>
      <c r="B115" s="40"/>
    </row>
    <row r="116" spans="1:2" ht="12.75">
      <c r="A116" s="40"/>
      <c r="B116" s="40"/>
    </row>
    <row r="117" spans="1:2" ht="12.75">
      <c r="A117" s="40"/>
      <c r="B117" s="40"/>
    </row>
    <row r="118" spans="1:2" ht="12.75">
      <c r="A118" s="40"/>
      <c r="B118" s="40"/>
    </row>
    <row r="119" spans="1:2" ht="12.75">
      <c r="A119" s="40"/>
      <c r="B119" s="40"/>
    </row>
    <row r="120" spans="1:2" ht="12.75">
      <c r="A120" s="40"/>
      <c r="B120" s="40"/>
    </row>
    <row r="121" spans="1:2" ht="12.75">
      <c r="A121" s="40"/>
      <c r="B121" s="40"/>
    </row>
    <row r="122" spans="1:2" ht="12.75">
      <c r="A122" s="40"/>
      <c r="B122" s="40"/>
    </row>
    <row r="123" spans="1:2" ht="12.75">
      <c r="A123" s="40"/>
      <c r="B123" s="40"/>
    </row>
    <row r="124" spans="1:2" ht="12.75">
      <c r="A124" s="40"/>
      <c r="B124" s="40"/>
    </row>
    <row r="125" spans="1:2" ht="12.75">
      <c r="A125" s="40"/>
      <c r="B125" s="40"/>
    </row>
    <row r="126" spans="1:2" ht="12.75">
      <c r="A126" s="40"/>
      <c r="B126" s="40"/>
    </row>
    <row r="127" spans="1:2" ht="12.75">
      <c r="A127" s="40"/>
      <c r="B127" s="40"/>
    </row>
    <row r="128" spans="1:2" ht="12.75">
      <c r="A128" s="40"/>
      <c r="B128" s="40"/>
    </row>
    <row r="129" spans="1:2" ht="12.75">
      <c r="A129" s="40"/>
      <c r="B129" s="40"/>
    </row>
    <row r="130" spans="1:2" ht="12.75">
      <c r="A130" s="40"/>
      <c r="B130" s="40"/>
    </row>
    <row r="131" spans="1:2" ht="12.75">
      <c r="A131" s="40"/>
      <c r="B131" s="40"/>
    </row>
    <row r="132" spans="1:2" ht="12.75">
      <c r="A132" s="40"/>
      <c r="B132" s="40"/>
    </row>
    <row r="133" spans="1:2" ht="12.75">
      <c r="A133" s="40"/>
      <c r="B133" s="40"/>
    </row>
    <row r="134" spans="1:2" ht="12.75">
      <c r="A134" s="40"/>
      <c r="B134" s="40"/>
    </row>
    <row r="135" spans="1:2" ht="12.75">
      <c r="A135" s="40"/>
      <c r="B135" s="40"/>
    </row>
    <row r="136" spans="1:2" ht="12.75">
      <c r="A136" s="40"/>
      <c r="B136" s="40"/>
    </row>
    <row r="137" spans="1:2" ht="12.75">
      <c r="A137" s="40"/>
      <c r="B137" s="40"/>
    </row>
    <row r="138" spans="1:2" ht="12.75">
      <c r="A138" s="40"/>
      <c r="B138" s="40"/>
    </row>
    <row r="139" spans="1:2" ht="12.75">
      <c r="A139" s="40"/>
      <c r="B139" s="40"/>
    </row>
    <row r="140" spans="1:2" ht="12.75">
      <c r="A140" s="40"/>
      <c r="B140" s="40"/>
    </row>
    <row r="141" spans="1:2" ht="12.75">
      <c r="A141" s="40"/>
      <c r="B141" s="40"/>
    </row>
    <row r="142" spans="1:2" ht="12.75">
      <c r="A142" s="40"/>
      <c r="B142" s="40"/>
    </row>
    <row r="143" spans="1:2" ht="12.75">
      <c r="A143" s="40"/>
      <c r="B143" s="40"/>
    </row>
    <row r="144" spans="1:2" ht="12.75">
      <c r="A144" s="40"/>
      <c r="B144" s="40"/>
    </row>
    <row r="145" spans="1:2" ht="12.75">
      <c r="A145" s="40"/>
      <c r="B145" s="40"/>
    </row>
    <row r="146" spans="1:2" ht="12.75">
      <c r="A146" s="40"/>
      <c r="B146" s="40"/>
    </row>
    <row r="147" spans="1:2" ht="12.75">
      <c r="A147" s="40"/>
      <c r="B147" s="40"/>
    </row>
    <row r="148" spans="1:2" ht="12.75">
      <c r="A148" s="40"/>
      <c r="B148" s="40"/>
    </row>
    <row r="149" spans="1:2" ht="12.75">
      <c r="A149" s="40"/>
      <c r="B149" s="40"/>
    </row>
    <row r="150" spans="1:2" ht="12.75">
      <c r="A150" s="40"/>
      <c r="B150" s="40"/>
    </row>
    <row r="151" spans="1:2" ht="12.75">
      <c r="A151" s="40"/>
      <c r="B151" s="40"/>
    </row>
    <row r="152" spans="1:2" ht="12.75">
      <c r="A152" s="40"/>
      <c r="B152" s="40"/>
    </row>
    <row r="153" spans="1:2" ht="12.75">
      <c r="A153" s="40"/>
      <c r="B153" s="40"/>
    </row>
    <row r="154" spans="1:2" ht="12.75">
      <c r="A154" s="40"/>
      <c r="B154" s="40"/>
    </row>
    <row r="155" spans="1:2" ht="12.75">
      <c r="A155" s="40"/>
      <c r="B155" s="40"/>
    </row>
    <row r="156" spans="1:2" ht="12.75">
      <c r="A156" s="40"/>
      <c r="B156" s="40"/>
    </row>
    <row r="157" spans="1:2" ht="12.75">
      <c r="A157" s="40"/>
      <c r="B157" s="40"/>
    </row>
    <row r="158" spans="1:2" ht="12.75">
      <c r="A158" s="40"/>
      <c r="B158" s="40"/>
    </row>
    <row r="159" spans="1:2" ht="12.75">
      <c r="A159" s="40"/>
      <c r="B159" s="40"/>
    </row>
    <row r="160" spans="1:2" ht="12.75">
      <c r="A160" s="40"/>
      <c r="B160" s="40"/>
    </row>
    <row r="161" spans="1:2" ht="12.75">
      <c r="A161" s="40"/>
      <c r="B161" s="40"/>
    </row>
    <row r="162" spans="1:2" ht="12.75">
      <c r="A162" s="40"/>
      <c r="B162" s="40"/>
    </row>
    <row r="163" spans="1:2" ht="12.75">
      <c r="A163" s="40"/>
      <c r="B163" s="40"/>
    </row>
    <row r="164" spans="1:2" ht="12.75">
      <c r="A164" s="40"/>
      <c r="B164" s="40"/>
    </row>
    <row r="165" spans="1:2" ht="12.75">
      <c r="A165" s="40"/>
      <c r="B165" s="40"/>
    </row>
    <row r="166" spans="1:2" ht="12.75">
      <c r="A166" s="40"/>
      <c r="B166" s="40"/>
    </row>
    <row r="167" spans="1:2" ht="12.75">
      <c r="A167" s="40"/>
      <c r="B167" s="40"/>
    </row>
    <row r="168" spans="1:2" ht="12.75">
      <c r="A168" s="40"/>
      <c r="B168" s="40"/>
    </row>
    <row r="169" spans="1:2" ht="12.75">
      <c r="A169" s="40"/>
      <c r="B169" s="40"/>
    </row>
    <row r="170" spans="1:2" ht="12.75">
      <c r="A170" s="40"/>
      <c r="B170" s="40"/>
    </row>
    <row r="171" spans="1:2" ht="12.75">
      <c r="A171" s="40"/>
      <c r="B171" s="40"/>
    </row>
    <row r="172" spans="1:2" ht="12.75">
      <c r="A172" s="40"/>
      <c r="B172" s="40"/>
    </row>
    <row r="173" spans="1:2" ht="12.75">
      <c r="A173" s="40"/>
      <c r="B173" s="40"/>
    </row>
    <row r="174" spans="1:2" ht="12.75">
      <c r="A174" s="40"/>
      <c r="B174" s="40"/>
    </row>
    <row r="175" spans="1:2" ht="12.75">
      <c r="A175" s="40"/>
      <c r="B175" s="40"/>
    </row>
    <row r="176" spans="1:2" ht="12.75">
      <c r="A176" s="40"/>
      <c r="B176" s="40"/>
    </row>
    <row r="177" spans="1:2" ht="12.75">
      <c r="A177" s="40"/>
      <c r="B177" s="40"/>
    </row>
    <row r="178" spans="1:2" ht="12.75">
      <c r="A178" s="40"/>
      <c r="B178" s="40"/>
    </row>
    <row r="179" spans="1:2" ht="12.75">
      <c r="A179" s="40"/>
      <c r="B179" s="40"/>
    </row>
    <row r="180" spans="1:2" ht="12.75">
      <c r="A180" s="40"/>
      <c r="B180" s="40"/>
    </row>
    <row r="181" spans="1:2" ht="12.75">
      <c r="A181" s="40"/>
      <c r="B181" s="40"/>
    </row>
    <row r="182" spans="1:2" ht="12.75">
      <c r="A182" s="40"/>
      <c r="B182" s="40"/>
    </row>
    <row r="183" spans="1:2" ht="12.75">
      <c r="A183" s="40"/>
      <c r="B183" s="40"/>
    </row>
    <row r="184" spans="1:2" ht="12.75">
      <c r="A184" s="40"/>
      <c r="B184" s="40"/>
    </row>
    <row r="185" spans="1:2" ht="12.75">
      <c r="A185" s="40"/>
      <c r="B185" s="40"/>
    </row>
    <row r="186" spans="1:2" ht="12.75">
      <c r="A186" s="40"/>
      <c r="B186" s="40"/>
    </row>
    <row r="187" spans="1:2" ht="12.75">
      <c r="A187" s="40"/>
      <c r="B187" s="40"/>
    </row>
    <row r="188" spans="1:2" ht="12.75">
      <c r="A188" s="40"/>
      <c r="B188" s="40"/>
    </row>
    <row r="189" spans="1:2" ht="12.75">
      <c r="A189" s="40"/>
      <c r="B189" s="40"/>
    </row>
    <row r="190" spans="1:2" ht="12.75">
      <c r="A190" s="40"/>
      <c r="B190" s="40"/>
    </row>
    <row r="191" spans="1:2" ht="12.75">
      <c r="A191" s="40"/>
      <c r="B191" s="40"/>
    </row>
    <row r="192" spans="1:2" ht="12.75">
      <c r="A192" s="40"/>
      <c r="B192" s="40"/>
    </row>
    <row r="193" spans="1:2" ht="12.75">
      <c r="A193" s="40"/>
      <c r="B193" s="40"/>
    </row>
    <row r="194" spans="1:2" ht="12.75">
      <c r="A194" s="40"/>
      <c r="B194" s="40"/>
    </row>
    <row r="195" spans="1:2" ht="12.75">
      <c r="A195" s="40"/>
      <c r="B195" s="40"/>
    </row>
    <row r="196" spans="1:2" ht="12.75">
      <c r="A196" s="40"/>
      <c r="B196" s="40"/>
    </row>
    <row r="197" spans="1:2" ht="12.75">
      <c r="A197" s="40"/>
      <c r="B197" s="40"/>
    </row>
    <row r="198" spans="1:2" ht="12.75">
      <c r="A198" s="40"/>
      <c r="B198" s="40"/>
    </row>
    <row r="199" spans="1:2" ht="12.75">
      <c r="A199" s="40"/>
      <c r="B199" s="40"/>
    </row>
    <row r="200" spans="1:2" ht="12.75">
      <c r="A200" s="40"/>
      <c r="B200" s="40"/>
    </row>
    <row r="201" spans="1:2" ht="12.75">
      <c r="A201" s="40"/>
      <c r="B201" s="40"/>
    </row>
    <row r="202" spans="1:2" ht="12.75">
      <c r="A202" s="40"/>
      <c r="B202" s="40"/>
    </row>
    <row r="203" spans="1:2" ht="12.75">
      <c r="A203" s="40"/>
      <c r="B203" s="40"/>
    </row>
    <row r="204" spans="1:2" ht="12.75">
      <c r="A204" s="40"/>
      <c r="B204" s="40"/>
    </row>
    <row r="205" spans="1:2" ht="12.75">
      <c r="A205" s="40"/>
      <c r="B205" s="40"/>
    </row>
    <row r="206" spans="1:2" ht="12.75">
      <c r="A206" s="40"/>
      <c r="B206" s="40"/>
    </row>
    <row r="207" spans="1:2" ht="12.75">
      <c r="A207" s="40"/>
      <c r="B207" s="40"/>
    </row>
    <row r="208" spans="1:2" ht="12.75">
      <c r="A208" s="40"/>
      <c r="B208" s="40"/>
    </row>
    <row r="209" spans="1:2" ht="12.75">
      <c r="A209" s="40"/>
      <c r="B209" s="40"/>
    </row>
    <row r="210" spans="1:2" ht="12.75">
      <c r="A210" s="40"/>
      <c r="B210" s="40"/>
    </row>
    <row r="211" spans="1:2" ht="12.75">
      <c r="A211" s="40"/>
      <c r="B211" s="40"/>
    </row>
    <row r="212" spans="1:2" ht="12.75">
      <c r="A212" s="40"/>
      <c r="B212" s="40"/>
    </row>
    <row r="213" spans="1:2" ht="12.75">
      <c r="A213" s="40"/>
      <c r="B213" s="40"/>
    </row>
    <row r="214" spans="1:2" ht="12.75">
      <c r="A214" s="40"/>
      <c r="B214" s="40"/>
    </row>
    <row r="215" spans="1:2" ht="12.75">
      <c r="A215" s="40"/>
      <c r="B215" s="40"/>
    </row>
    <row r="216" spans="1:2" ht="12.75">
      <c r="A216" s="40"/>
      <c r="B216" s="40"/>
    </row>
    <row r="217" spans="1:2" ht="12.75">
      <c r="A217" s="40"/>
      <c r="B217" s="40"/>
    </row>
    <row r="218" spans="1:2" ht="12.75">
      <c r="A218" s="40"/>
      <c r="B218" s="40"/>
    </row>
    <row r="219" spans="1:2" ht="12.75">
      <c r="A219" s="40"/>
      <c r="B219" s="40"/>
    </row>
    <row r="220" spans="1:2" ht="12.75">
      <c r="A220" s="40"/>
      <c r="B220" s="40"/>
    </row>
    <row r="221" spans="1:2" ht="12.75">
      <c r="A221" s="40"/>
      <c r="B221" s="40"/>
    </row>
    <row r="222" spans="1:2" ht="12.75">
      <c r="A222" s="40"/>
      <c r="B222" s="40"/>
    </row>
    <row r="223" spans="1:2" ht="12.75">
      <c r="A223" s="40"/>
      <c r="B223" s="40"/>
    </row>
    <row r="224" spans="1:2" ht="12.75">
      <c r="A224" s="40"/>
      <c r="B224" s="40"/>
    </row>
    <row r="225" spans="1:2" ht="12.75">
      <c r="A225" s="40"/>
      <c r="B225" s="40"/>
    </row>
    <row r="226" spans="1:2" ht="12.75">
      <c r="A226" s="40"/>
      <c r="B226" s="40"/>
    </row>
    <row r="227" spans="1:2" ht="12.75">
      <c r="A227" s="40"/>
      <c r="B227" s="40"/>
    </row>
    <row r="228" spans="1:2" ht="12.75">
      <c r="A228" s="40"/>
      <c r="B228" s="40"/>
    </row>
    <row r="229" spans="1:2" ht="12.75">
      <c r="A229" s="40"/>
      <c r="B229" s="40"/>
    </row>
    <row r="230" spans="1:2" ht="12.75">
      <c r="A230" s="40"/>
      <c r="B230" s="40"/>
    </row>
    <row r="231" spans="1:2" ht="12.75">
      <c r="A231" s="40"/>
      <c r="B231" s="40"/>
    </row>
    <row r="232" spans="1:2" ht="12.75">
      <c r="A232" s="40"/>
      <c r="B232" s="40"/>
    </row>
    <row r="233" spans="1:2" ht="12.75">
      <c r="A233" s="40"/>
      <c r="B233" s="40"/>
    </row>
    <row r="234" spans="1:2" ht="12.75">
      <c r="A234" s="40"/>
      <c r="B234" s="40"/>
    </row>
    <row r="235" spans="1:2" ht="12.75">
      <c r="A235" s="40"/>
      <c r="B235" s="40"/>
    </row>
    <row r="236" spans="1:2" ht="12.75">
      <c r="A236" s="40"/>
      <c r="B236" s="40"/>
    </row>
    <row r="237" spans="1:2" ht="12.75">
      <c r="A237" s="40"/>
      <c r="B237" s="40"/>
    </row>
    <row r="238" spans="1:2" ht="12.75">
      <c r="A238" s="40"/>
      <c r="B238" s="40"/>
    </row>
    <row r="239" spans="1:2" ht="12.75">
      <c r="A239" s="40"/>
      <c r="B239" s="40"/>
    </row>
    <row r="240" spans="1:2" ht="12.75">
      <c r="A240" s="40"/>
      <c r="B240" s="40"/>
    </row>
    <row r="241" spans="1:2" ht="12.75">
      <c r="A241" s="40"/>
      <c r="B241" s="40"/>
    </row>
    <row r="242" spans="1:2" ht="12.75">
      <c r="A242" s="40"/>
      <c r="B242" s="40"/>
    </row>
    <row r="243" spans="1:2" ht="12.75">
      <c r="A243" s="40"/>
      <c r="B243" s="40"/>
    </row>
    <row r="244" spans="1:2" ht="12.75">
      <c r="A244" s="40"/>
      <c r="B244" s="40"/>
    </row>
    <row r="245" spans="1:2" ht="12.75">
      <c r="A245" s="40"/>
      <c r="B245" s="40"/>
    </row>
    <row r="246" spans="1:2" ht="12.75">
      <c r="A246" s="40"/>
      <c r="B246" s="40"/>
    </row>
    <row r="247" spans="1:2" ht="12.75">
      <c r="A247" s="40"/>
      <c r="B247" s="40"/>
    </row>
    <row r="248" spans="1:2" ht="12.75">
      <c r="A248" s="40"/>
      <c r="B248" s="40"/>
    </row>
    <row r="249" spans="1:2" ht="12.75">
      <c r="A249" s="40"/>
      <c r="B249" s="40"/>
    </row>
    <row r="250" spans="1:2" ht="12.75">
      <c r="A250" s="40"/>
      <c r="B250" s="40"/>
    </row>
    <row r="251" spans="1:2" ht="12.75">
      <c r="A251" s="40"/>
      <c r="B251" s="40"/>
    </row>
    <row r="252" spans="1:2" ht="12.75">
      <c r="A252" s="40"/>
      <c r="B252" s="40"/>
    </row>
    <row r="253" spans="1:2" ht="12.75">
      <c r="A253" s="40"/>
      <c r="B253" s="40"/>
    </row>
    <row r="254" spans="1:2" ht="12.75">
      <c r="A254" s="40"/>
      <c r="B254" s="40"/>
    </row>
    <row r="255" spans="1:2" ht="12.75">
      <c r="A255" s="40"/>
      <c r="B255" s="40"/>
    </row>
    <row r="256" spans="1:2" ht="12.75">
      <c r="A256" s="40"/>
      <c r="B256" s="40"/>
    </row>
    <row r="257" spans="1:2" ht="12.75">
      <c r="A257" s="40"/>
      <c r="B257" s="40"/>
    </row>
    <row r="258" spans="1:2" ht="12.75">
      <c r="A258" s="40"/>
      <c r="B258" s="40"/>
    </row>
    <row r="259" spans="1:2" ht="12.75">
      <c r="A259" s="40"/>
      <c r="B259" s="40"/>
    </row>
    <row r="260" spans="1:2" ht="12.75">
      <c r="A260" s="40"/>
      <c r="B260" s="40"/>
    </row>
    <row r="261" spans="1:2" ht="12.75">
      <c r="A261" s="40"/>
      <c r="B261" s="40"/>
    </row>
    <row r="262" spans="1:2" ht="12.75">
      <c r="A262" s="40"/>
      <c r="B262" s="40"/>
    </row>
    <row r="263" spans="1:2" ht="12.75">
      <c r="A263" s="40"/>
      <c r="B263" s="40"/>
    </row>
    <row r="264" spans="1:2" ht="12.75">
      <c r="A264" s="40"/>
      <c r="B264" s="40"/>
    </row>
    <row r="265" spans="1:2" ht="12.75">
      <c r="A265" s="40"/>
      <c r="B265" s="40"/>
    </row>
    <row r="266" spans="1:2" ht="12.75">
      <c r="A266" s="40"/>
      <c r="B266" s="40"/>
    </row>
    <row r="267" spans="1:2" ht="12.75">
      <c r="A267" s="40"/>
      <c r="B267" s="40"/>
    </row>
    <row r="268" spans="1:2" ht="12.75">
      <c r="A268" s="40"/>
      <c r="B268" s="40"/>
    </row>
    <row r="269" spans="1:2" ht="12.75">
      <c r="A269" s="40"/>
      <c r="B269" s="40"/>
    </row>
    <row r="270" spans="1:2" ht="12.75">
      <c r="A270" s="40"/>
      <c r="B270" s="40"/>
    </row>
    <row r="271" spans="1:2" ht="12.75">
      <c r="A271" s="40"/>
      <c r="B271" s="40"/>
    </row>
    <row r="272" spans="1:2" ht="12.75">
      <c r="A272" s="40"/>
      <c r="B272" s="40"/>
    </row>
    <row r="273" spans="1:2" ht="12.75">
      <c r="A273" s="40"/>
      <c r="B273" s="40"/>
    </row>
    <row r="274" spans="1:2" ht="12.75">
      <c r="A274" s="40"/>
      <c r="B274" s="40"/>
    </row>
    <row r="275" spans="1:2" ht="12.75">
      <c r="A275" s="40"/>
      <c r="B275" s="40"/>
    </row>
    <row r="276" spans="1:2" ht="12.75">
      <c r="A276" s="40"/>
      <c r="B276" s="40"/>
    </row>
    <row r="277" spans="1:2" ht="12.75">
      <c r="A277" s="40"/>
      <c r="B277" s="40"/>
    </row>
    <row r="278" spans="1:2" ht="12.75">
      <c r="A278" s="40"/>
      <c r="B278" s="40"/>
    </row>
    <row r="279" spans="1:2" ht="12.75">
      <c r="A279" s="40"/>
      <c r="B279" s="40"/>
    </row>
    <row r="280" spans="1:2" ht="12.75">
      <c r="A280" s="40"/>
      <c r="B280" s="40"/>
    </row>
    <row r="281" spans="1:2" ht="12.75">
      <c r="A281" s="40"/>
      <c r="B281" s="40"/>
    </row>
    <row r="282" spans="1:2" ht="12.75">
      <c r="A282" s="40"/>
      <c r="B282" s="40"/>
    </row>
    <row r="283" spans="1:2" ht="12.75">
      <c r="A283" s="40"/>
      <c r="B283" s="40"/>
    </row>
    <row r="284" spans="1:2" ht="12.75">
      <c r="A284" s="40"/>
      <c r="B284" s="40"/>
    </row>
    <row r="285" spans="1:2" ht="12.75">
      <c r="A285" s="40"/>
      <c r="B285" s="40"/>
    </row>
    <row r="286" spans="1:2" ht="12.75">
      <c r="A286" s="40"/>
      <c r="B286" s="40"/>
    </row>
    <row r="287" spans="1:2" ht="12.75">
      <c r="A287" s="40"/>
      <c r="B287" s="40"/>
    </row>
    <row r="288" spans="1:2" ht="12.75">
      <c r="A288" s="40"/>
      <c r="B288" s="40"/>
    </row>
    <row r="289" spans="1:2" ht="12.75">
      <c r="A289" s="40"/>
      <c r="B289" s="40"/>
    </row>
    <row r="290" spans="1:2" ht="12.75">
      <c r="A290" s="40"/>
      <c r="B290" s="40"/>
    </row>
    <row r="291" spans="1:2" ht="12.75">
      <c r="A291" s="40"/>
      <c r="B291" s="40"/>
    </row>
    <row r="292" spans="1:2" ht="12.75">
      <c r="A292" s="40"/>
      <c r="B292" s="40"/>
    </row>
    <row r="293" spans="1:2" ht="12.75">
      <c r="A293" s="40"/>
      <c r="B293" s="40"/>
    </row>
    <row r="294" spans="1:2" ht="12.75">
      <c r="A294" s="40"/>
      <c r="B294" s="40"/>
    </row>
    <row r="295" spans="1:2" ht="12.75">
      <c r="A295" s="40"/>
      <c r="B295" s="40"/>
    </row>
    <row r="296" spans="1:2" ht="12.75">
      <c r="A296" s="40"/>
      <c r="B296" s="40"/>
    </row>
    <row r="297" spans="1:2" ht="12.75">
      <c r="A297" s="40"/>
      <c r="B297" s="40"/>
    </row>
    <row r="298" spans="1:2" ht="12.75">
      <c r="A298" s="40"/>
      <c r="B298" s="40"/>
    </row>
    <row r="299" spans="1:2" ht="12.75">
      <c r="A299" s="40"/>
      <c r="B299" s="40"/>
    </row>
    <row r="300" spans="1:2" ht="12.75">
      <c r="A300" s="40"/>
      <c r="B300" s="40"/>
    </row>
    <row r="301" spans="1:2" ht="12.75">
      <c r="A301" s="40"/>
      <c r="B301" s="40"/>
    </row>
    <row r="302" spans="1:2" ht="12.75">
      <c r="A302" s="40"/>
      <c r="B302" s="40"/>
    </row>
    <row r="303" spans="1:2" ht="12.75">
      <c r="A303" s="40"/>
      <c r="B303" s="40"/>
    </row>
    <row r="304" spans="1:2" ht="12.75">
      <c r="A304" s="40"/>
      <c r="B304" s="40"/>
    </row>
    <row r="305" spans="1:2" ht="12.75">
      <c r="A305" s="40"/>
      <c r="B305" s="40"/>
    </row>
    <row r="306" spans="1:2" ht="12.75">
      <c r="A306" s="40"/>
      <c r="B306" s="40"/>
    </row>
    <row r="307" spans="1:2" ht="12.75">
      <c r="A307" s="40"/>
      <c r="B307" s="40"/>
    </row>
    <row r="308" spans="1:2" ht="12.75">
      <c r="A308" s="40"/>
      <c r="B308" s="40"/>
    </row>
    <row r="309" spans="1:2" ht="12.75">
      <c r="A309" s="40"/>
      <c r="B309" s="40"/>
    </row>
    <row r="310" spans="1:2" ht="12.75">
      <c r="A310" s="40"/>
      <c r="B310" s="40"/>
    </row>
    <row r="311" spans="1:2" ht="12.75">
      <c r="A311" s="40"/>
      <c r="B311" s="40"/>
    </row>
    <row r="312" spans="1:2" ht="12.75">
      <c r="A312" s="40"/>
      <c r="B312" s="40"/>
    </row>
    <row r="313" spans="1:2" ht="12.75">
      <c r="A313" s="40"/>
      <c r="B313" s="40"/>
    </row>
    <row r="314" spans="1:2" ht="12.75">
      <c r="A314" s="40"/>
      <c r="B314" s="40"/>
    </row>
    <row r="315" spans="1:2" ht="12.75">
      <c r="A315" s="40"/>
      <c r="B315" s="40"/>
    </row>
    <row r="316" spans="1:2" ht="12.75">
      <c r="A316" s="40"/>
      <c r="B316" s="40"/>
    </row>
    <row r="317" spans="1:2" ht="12.75">
      <c r="A317" s="40"/>
      <c r="B317" s="40"/>
    </row>
    <row r="318" spans="1:2" ht="12.75">
      <c r="A318" s="40"/>
      <c r="B318" s="40"/>
    </row>
    <row r="319" spans="1:2" ht="12.75">
      <c r="A319" s="40"/>
      <c r="B319" s="40"/>
    </row>
    <row r="320" spans="1:2" ht="12.75">
      <c r="A320" s="40"/>
      <c r="B320" s="40"/>
    </row>
    <row r="321" spans="1:2" ht="12.75">
      <c r="A321" s="40"/>
      <c r="B321" s="40"/>
    </row>
    <row r="322" spans="1:2" ht="12.75">
      <c r="A322" s="40"/>
      <c r="B322" s="40"/>
    </row>
    <row r="323" spans="1:2" ht="12.75">
      <c r="A323" s="40"/>
      <c r="B323" s="40"/>
    </row>
    <row r="324" spans="1:2" ht="12.75">
      <c r="A324" s="40"/>
      <c r="B324" s="40"/>
    </row>
    <row r="325" spans="1:2" ht="12.75">
      <c r="A325" s="40"/>
      <c r="B325" s="40"/>
    </row>
    <row r="326" spans="1:2" ht="12.75">
      <c r="A326" s="40"/>
      <c r="B326" s="40"/>
    </row>
    <row r="327" spans="1:2" ht="12.75">
      <c r="A327" s="40"/>
      <c r="B327" s="40"/>
    </row>
    <row r="328" spans="1:2" ht="12.75">
      <c r="A328" s="40"/>
      <c r="B328" s="40"/>
    </row>
    <row r="329" spans="1:2" ht="12.75">
      <c r="A329" s="40"/>
      <c r="B329" s="40"/>
    </row>
    <row r="330" spans="1:2" ht="12.75">
      <c r="A330" s="40"/>
      <c r="B330" s="40"/>
    </row>
    <row r="331" spans="1:2" ht="12.75">
      <c r="A331" s="40"/>
      <c r="B331" s="40"/>
    </row>
    <row r="332" spans="1:2" ht="12.75">
      <c r="A332" s="40"/>
      <c r="B332" s="40"/>
    </row>
    <row r="333" spans="1:2" ht="12.75">
      <c r="A333" s="40"/>
      <c r="B333" s="40"/>
    </row>
    <row r="334" spans="1:2" ht="12.75">
      <c r="A334" s="40"/>
      <c r="B334" s="40"/>
    </row>
    <row r="335" spans="1:2" ht="12.75">
      <c r="A335" s="40"/>
      <c r="B335" s="40"/>
    </row>
    <row r="336" spans="1:2" ht="12.75">
      <c r="A336" s="40"/>
      <c r="B336" s="40"/>
    </row>
    <row r="337" spans="1:2" ht="12.75">
      <c r="A337" s="40"/>
      <c r="B337" s="40"/>
    </row>
    <row r="338" spans="1:2" ht="12.75">
      <c r="A338" s="40"/>
      <c r="B338" s="40"/>
    </row>
    <row r="339" spans="1:2" ht="12.75">
      <c r="A339" s="40"/>
      <c r="B339" s="40"/>
    </row>
    <row r="340" spans="1:2" ht="12.75">
      <c r="A340" s="40"/>
      <c r="B340" s="40"/>
    </row>
    <row r="341" spans="1:2" ht="12.75">
      <c r="A341" s="40"/>
      <c r="B341" s="40"/>
    </row>
    <row r="342" spans="1:2" ht="12.75">
      <c r="A342" s="40"/>
      <c r="B342" s="40"/>
    </row>
    <row r="343" spans="1:2" ht="12.75">
      <c r="A343" s="40"/>
      <c r="B343" s="40"/>
    </row>
    <row r="344" spans="1:2" ht="12.75">
      <c r="A344" s="40"/>
      <c r="B344" s="40"/>
    </row>
    <row r="345" spans="1:2" ht="12.75">
      <c r="A345" s="40"/>
      <c r="B345" s="40"/>
    </row>
    <row r="346" spans="1:2" ht="12.75">
      <c r="A346" s="40"/>
      <c r="B346" s="40"/>
    </row>
    <row r="347" spans="1:2" ht="12.75">
      <c r="A347" s="40"/>
      <c r="B347" s="40"/>
    </row>
    <row r="348" spans="1:2" ht="12.75">
      <c r="A348" s="40"/>
      <c r="B348" s="40"/>
    </row>
    <row r="349" spans="1:2" ht="12.75">
      <c r="A349" s="40"/>
      <c r="B349" s="40"/>
    </row>
    <row r="350" spans="1:2" ht="12.75">
      <c r="A350" s="40"/>
      <c r="B350" s="40"/>
    </row>
    <row r="351" spans="1:2" ht="12.75">
      <c r="A351" s="40"/>
      <c r="B351" s="40"/>
    </row>
    <row r="352" spans="1:2" ht="12.75">
      <c r="A352" s="40"/>
      <c r="B352" s="40"/>
    </row>
    <row r="353" spans="1:2" ht="12.75">
      <c r="A353" s="40"/>
      <c r="B353" s="40"/>
    </row>
    <row r="354" spans="1:2" ht="12.75">
      <c r="A354" s="40"/>
      <c r="B354" s="40"/>
    </row>
    <row r="355" spans="1:2" ht="12.75">
      <c r="A355" s="40"/>
      <c r="B355" s="40"/>
    </row>
    <row r="356" spans="1:2" ht="12.75">
      <c r="A356" s="40"/>
      <c r="B356" s="40"/>
    </row>
    <row r="357" spans="1:2" ht="12.75">
      <c r="A357" s="40"/>
      <c r="B357" s="40"/>
    </row>
    <row r="358" spans="1:2" ht="12.75">
      <c r="A358" s="40"/>
      <c r="B358" s="40"/>
    </row>
    <row r="359" spans="1:2" ht="12.75">
      <c r="A359" s="40"/>
      <c r="B359" s="40"/>
    </row>
    <row r="360" spans="1:2" ht="12.75">
      <c r="A360" s="40"/>
      <c r="B360" s="40"/>
    </row>
    <row r="361" spans="1:2" ht="12.75">
      <c r="A361" s="40"/>
      <c r="B361" s="40"/>
    </row>
    <row r="362" spans="1:2" ht="12.75">
      <c r="A362" s="40"/>
      <c r="B362" s="40"/>
    </row>
    <row r="363" spans="1:2" ht="12.75">
      <c r="A363" s="40"/>
      <c r="B363" s="40"/>
    </row>
    <row r="364" spans="1:2" ht="12.75">
      <c r="A364" s="40"/>
      <c r="B364" s="40"/>
    </row>
    <row r="365" spans="1:2" ht="12.75">
      <c r="A365" s="40"/>
      <c r="B365" s="40"/>
    </row>
    <row r="366" spans="1:2" ht="12.75">
      <c r="A366" s="40"/>
      <c r="B366" s="40"/>
    </row>
    <row r="367" spans="1:2" ht="12.75">
      <c r="A367" s="40"/>
      <c r="B367" s="40"/>
    </row>
    <row r="368" spans="1:2" ht="12.75">
      <c r="A368" s="40"/>
      <c r="B368" s="40"/>
    </row>
    <row r="369" spans="1:2" ht="12.75">
      <c r="A369" s="40"/>
      <c r="B369" s="40"/>
    </row>
    <row r="370" spans="1:2" ht="12.75">
      <c r="A370" s="40"/>
      <c r="B370" s="40"/>
    </row>
    <row r="371" spans="1:2" ht="12.75">
      <c r="A371" s="40"/>
      <c r="B371" s="40"/>
    </row>
    <row r="372" spans="1:2" ht="12.75">
      <c r="A372" s="40"/>
      <c r="B372" s="40"/>
    </row>
    <row r="373" spans="1:2" ht="12.75">
      <c r="A373" s="40"/>
      <c r="B373" s="40"/>
    </row>
    <row r="374" spans="1:2" ht="12.75">
      <c r="A374" s="40"/>
      <c r="B374" s="40"/>
    </row>
    <row r="375" spans="1:2" ht="12.75">
      <c r="A375" s="40"/>
      <c r="B375" s="40"/>
    </row>
    <row r="376" spans="1:2" ht="12.75">
      <c r="A376" s="40"/>
      <c r="B376" s="40"/>
    </row>
    <row r="377" spans="1:2" ht="12.75">
      <c r="A377" s="40"/>
      <c r="B377" s="40"/>
    </row>
    <row r="378" spans="1:2" ht="12.75">
      <c r="A378" s="40"/>
      <c r="B378" s="40"/>
    </row>
    <row r="379" spans="1:2" ht="12.75">
      <c r="A379" s="40"/>
      <c r="B379" s="40"/>
    </row>
    <row r="380" spans="1:2" ht="12.75">
      <c r="A380" s="40"/>
      <c r="B380" s="40"/>
    </row>
    <row r="381" spans="1:2" ht="12.75">
      <c r="A381" s="40"/>
      <c r="B381" s="40"/>
    </row>
    <row r="382" spans="1:2" ht="12.75">
      <c r="A382" s="40"/>
      <c r="B382" s="40"/>
    </row>
    <row r="383" spans="1:2" ht="12.75">
      <c r="A383" s="40"/>
      <c r="B383" s="40"/>
    </row>
    <row r="384" spans="1:2" ht="12.75">
      <c r="A384" s="40"/>
      <c r="B384" s="40"/>
    </row>
    <row r="385" spans="1:2" ht="12.75">
      <c r="A385" s="40"/>
      <c r="B385" s="40"/>
    </row>
    <row r="386" spans="1:2" ht="12.75">
      <c r="A386" s="40"/>
      <c r="B386" s="40"/>
    </row>
    <row r="387" spans="1:2" ht="12.75">
      <c r="A387" s="40"/>
      <c r="B387" s="40"/>
    </row>
    <row r="388" spans="1:2" ht="12.75">
      <c r="A388" s="40"/>
      <c r="B388" s="40"/>
    </row>
    <row r="389" spans="1:2" ht="12.75">
      <c r="A389" s="40"/>
      <c r="B389" s="40"/>
    </row>
    <row r="390" spans="1:2" ht="12.75">
      <c r="A390" s="40"/>
      <c r="B390" s="40"/>
    </row>
    <row r="391" spans="1:2" ht="12.75">
      <c r="A391" s="40"/>
      <c r="B391" s="40"/>
    </row>
    <row r="392" spans="1:2" ht="12.75">
      <c r="A392" s="40"/>
      <c r="B392" s="40"/>
    </row>
    <row r="393" spans="1:2" ht="12.75">
      <c r="A393" s="40"/>
      <c r="B393" s="40"/>
    </row>
    <row r="394" spans="1:2" ht="12.75">
      <c r="A394" s="40"/>
      <c r="B394" s="40"/>
    </row>
    <row r="395" spans="1:2" ht="12.75">
      <c r="A395" s="40"/>
      <c r="B395" s="40"/>
    </row>
    <row r="396" spans="1:2" ht="12.75">
      <c r="A396" s="40"/>
      <c r="B396" s="40"/>
    </row>
    <row r="397" spans="1:2" ht="12.75">
      <c r="A397" s="40"/>
      <c r="B397" s="40"/>
    </row>
    <row r="398" spans="1:2" ht="12.75">
      <c r="A398" s="40"/>
      <c r="B398" s="40"/>
    </row>
    <row r="399" spans="1:2" ht="12.75">
      <c r="A399" s="40"/>
      <c r="B399" s="40"/>
    </row>
    <row r="400" spans="1:2" ht="12.75">
      <c r="A400" s="40"/>
      <c r="B400" s="40"/>
    </row>
    <row r="401" spans="1:2" ht="12.75">
      <c r="A401" s="40"/>
      <c r="B401" s="40"/>
    </row>
    <row r="402" spans="1:2" ht="12.75">
      <c r="A402" s="40"/>
      <c r="B402" s="40"/>
    </row>
    <row r="403" spans="1:2" ht="12.75">
      <c r="A403" s="40"/>
      <c r="B403" s="40"/>
    </row>
    <row r="404" spans="1:2" ht="12.75">
      <c r="A404" s="40"/>
      <c r="B404" s="40"/>
    </row>
    <row r="405" spans="1:2" ht="12.75">
      <c r="A405" s="40"/>
      <c r="B405" s="40"/>
    </row>
    <row r="406" spans="1:2" ht="12.75">
      <c r="A406" s="40"/>
      <c r="B406" s="40"/>
    </row>
    <row r="407" spans="1:2" ht="12.75">
      <c r="A407" s="40"/>
      <c r="B407" s="40"/>
    </row>
    <row r="408" spans="1:2" ht="12.75">
      <c r="A408" s="40"/>
      <c r="B408" s="40"/>
    </row>
    <row r="409" spans="1:2" ht="12.75">
      <c r="A409" s="40"/>
      <c r="B409" s="40"/>
    </row>
    <row r="410" spans="1:2" ht="12.75">
      <c r="A410" s="40"/>
      <c r="B410" s="40"/>
    </row>
    <row r="411" spans="1:2" ht="12.75">
      <c r="A411" s="40"/>
      <c r="B411" s="40"/>
    </row>
    <row r="412" spans="1:2" ht="12.75">
      <c r="A412" s="40"/>
      <c r="B412" s="40"/>
    </row>
    <row r="413" spans="1:2" ht="12.75">
      <c r="A413" s="40"/>
      <c r="B413" s="40"/>
    </row>
    <row r="414" spans="1:2" ht="12.75">
      <c r="A414" s="40"/>
      <c r="B414" s="40"/>
    </row>
    <row r="415" spans="1:2" ht="12.75">
      <c r="A415" s="40"/>
      <c r="B415" s="40"/>
    </row>
    <row r="416" spans="1:2" ht="12.75">
      <c r="A416" s="40"/>
      <c r="B416" s="40"/>
    </row>
    <row r="417" spans="1:2" ht="12.75">
      <c r="A417" s="40"/>
      <c r="B417" s="40"/>
    </row>
    <row r="418" spans="1:2" ht="12.75">
      <c r="A418" s="40"/>
      <c r="B418" s="40"/>
    </row>
    <row r="419" spans="1:2" ht="12.75">
      <c r="A419" s="40"/>
      <c r="B419" s="40"/>
    </row>
    <row r="420" spans="1:2" ht="12.75">
      <c r="A420" s="40"/>
      <c r="B420" s="40"/>
    </row>
    <row r="421" spans="1:2" ht="12.75">
      <c r="A421" s="40"/>
      <c r="B421" s="40"/>
    </row>
    <row r="422" spans="1:2" ht="12.75">
      <c r="A422" s="40"/>
      <c r="B422" s="40"/>
    </row>
    <row r="423" spans="1:2" ht="12.75">
      <c r="A423" s="40"/>
      <c r="B423" s="40"/>
    </row>
    <row r="424" spans="1:2" ht="12.75">
      <c r="A424" s="40"/>
      <c r="B424" s="40"/>
    </row>
    <row r="425" spans="1:2" ht="12.75">
      <c r="A425" s="40"/>
      <c r="B425" s="40"/>
    </row>
    <row r="426" spans="1:2" ht="12.75">
      <c r="A426" s="40"/>
      <c r="B426" s="40"/>
    </row>
    <row r="427" spans="1:2" ht="12.75">
      <c r="A427" s="40"/>
      <c r="B427" s="40"/>
    </row>
    <row r="428" spans="1:2" ht="12.75">
      <c r="A428" s="40"/>
      <c r="B428" s="40"/>
    </row>
    <row r="429" spans="1:2" ht="12.75">
      <c r="A429" s="40"/>
      <c r="B429" s="40"/>
    </row>
    <row r="430" spans="1:2" ht="12.75">
      <c r="A430" s="40"/>
      <c r="B430" s="40"/>
    </row>
    <row r="431" spans="1:2" ht="12.75">
      <c r="A431" s="40"/>
      <c r="B431" s="40"/>
    </row>
    <row r="432" spans="1:2" ht="12.75">
      <c r="A432" s="40"/>
      <c r="B432" s="40"/>
    </row>
    <row r="433" spans="1:2" ht="12.75">
      <c r="A433" s="40"/>
      <c r="B433" s="40"/>
    </row>
    <row r="434" spans="1:2" ht="12.75">
      <c r="A434" s="40"/>
      <c r="B434" s="40"/>
    </row>
    <row r="435" spans="1:2" ht="12.75">
      <c r="A435" s="40"/>
      <c r="B435" s="40"/>
    </row>
    <row r="436" spans="1:2" ht="12.75">
      <c r="A436" s="40"/>
      <c r="B436" s="40"/>
    </row>
    <row r="437" spans="1:2" ht="12.75">
      <c r="A437" s="40"/>
      <c r="B437" s="40"/>
    </row>
    <row r="438" spans="1:2" ht="12.75">
      <c r="A438" s="40"/>
      <c r="B438" s="40"/>
    </row>
    <row r="439" spans="1:2" ht="12.75">
      <c r="A439" s="40"/>
      <c r="B439" s="40"/>
    </row>
    <row r="440" spans="1:2" ht="12.75">
      <c r="A440" s="40"/>
      <c r="B440" s="40"/>
    </row>
    <row r="441" spans="1:2" ht="12.75">
      <c r="A441" s="40"/>
      <c r="B441" s="40"/>
    </row>
    <row r="442" spans="1:2" ht="12.75">
      <c r="A442" s="40"/>
      <c r="B442" s="40"/>
    </row>
    <row r="443" spans="1:2" ht="12.75">
      <c r="A443" s="40"/>
      <c r="B443" s="40"/>
    </row>
    <row r="444" spans="1:2" ht="12.75">
      <c r="A444" s="40"/>
      <c r="B444" s="40"/>
    </row>
    <row r="445" spans="1:2" ht="12.75">
      <c r="A445" s="40"/>
      <c r="B445" s="40"/>
    </row>
    <row r="446" spans="1:2" ht="12.75">
      <c r="A446" s="40"/>
      <c r="B446" s="40"/>
    </row>
    <row r="447" spans="1:2" ht="12.75">
      <c r="A447" s="40"/>
      <c r="B447" s="40"/>
    </row>
    <row r="448" spans="1:2" ht="12.75">
      <c r="A448" s="40"/>
      <c r="B448" s="40"/>
    </row>
    <row r="449" spans="1:2" ht="12.75">
      <c r="A449" s="40"/>
      <c r="B449" s="40"/>
    </row>
    <row r="450" spans="1:2" ht="12.75">
      <c r="A450" s="40"/>
      <c r="B450" s="40"/>
    </row>
    <row r="451" spans="1:2" ht="12.75">
      <c r="A451" s="40"/>
      <c r="B451" s="40"/>
    </row>
    <row r="452" spans="1:2" ht="12.75">
      <c r="A452" s="40"/>
      <c r="B452" s="40"/>
    </row>
    <row r="453" spans="1:2" ht="12.75">
      <c r="A453" s="40"/>
      <c r="B453" s="40"/>
    </row>
    <row r="454" spans="1:2" ht="12.75">
      <c r="A454" s="40"/>
      <c r="B454" s="40"/>
    </row>
    <row r="455" spans="1:2" ht="12.75">
      <c r="A455" s="40"/>
      <c r="B455" s="40"/>
    </row>
    <row r="456" spans="1:2" ht="12.75">
      <c r="A456" s="40"/>
      <c r="B456" s="40"/>
    </row>
    <row r="457" spans="1:2" ht="12.75">
      <c r="A457" s="40"/>
      <c r="B457" s="40"/>
    </row>
    <row r="458" spans="1:2" ht="12.75">
      <c r="A458" s="40"/>
      <c r="B458" s="40"/>
    </row>
    <row r="459" spans="1:2" ht="12.75">
      <c r="A459" s="40"/>
      <c r="B459" s="40"/>
    </row>
    <row r="460" spans="1:2" ht="12.75">
      <c r="A460" s="40"/>
      <c r="B460" s="40"/>
    </row>
    <row r="461" spans="1:2" ht="12.75">
      <c r="A461" s="40"/>
      <c r="B461" s="40"/>
    </row>
    <row r="462" spans="1:2" ht="12.75">
      <c r="A462" s="40"/>
      <c r="B462" s="40"/>
    </row>
    <row r="463" spans="1:2" ht="12.75">
      <c r="A463" s="40"/>
      <c r="B463" s="40"/>
    </row>
    <row r="464" spans="1:2" ht="12.75">
      <c r="A464" s="40"/>
      <c r="B464" s="40"/>
    </row>
    <row r="465" spans="1:2" ht="12.75">
      <c r="A465" s="40"/>
      <c r="B465" s="40"/>
    </row>
    <row r="466" spans="1:2" ht="12.75">
      <c r="A466" s="40"/>
      <c r="B466" s="40"/>
    </row>
    <row r="467" spans="1:2" ht="12.75">
      <c r="A467" s="40"/>
      <c r="B467" s="40"/>
    </row>
    <row r="468" spans="1:2" ht="12.75">
      <c r="A468" s="40"/>
      <c r="B468" s="40"/>
    </row>
    <row r="469" spans="1:2" ht="12.75">
      <c r="A469" s="40"/>
      <c r="B469" s="40"/>
    </row>
    <row r="470" spans="1:2" ht="12.75">
      <c r="A470" s="40"/>
      <c r="B470" s="40"/>
    </row>
    <row r="471" spans="1:2" ht="12.75">
      <c r="A471" s="40"/>
      <c r="B471" s="40"/>
    </row>
    <row r="472" spans="1:2" ht="12.75">
      <c r="A472" s="40"/>
      <c r="B472" s="40"/>
    </row>
    <row r="473" spans="1:2" ht="12.75">
      <c r="A473" s="40"/>
      <c r="B473" s="40"/>
    </row>
    <row r="474" spans="1:2" ht="12.75">
      <c r="A474" s="40"/>
      <c r="B474" s="40"/>
    </row>
    <row r="475" spans="1:2" ht="12.75">
      <c r="A475" s="40"/>
      <c r="B475" s="40"/>
    </row>
    <row r="476" spans="1:2" ht="12.75">
      <c r="A476" s="40"/>
      <c r="B476" s="40"/>
    </row>
    <row r="477" spans="1:2" ht="12.75">
      <c r="A477" s="40"/>
      <c r="B477" s="40"/>
    </row>
    <row r="478" spans="1:2" ht="12.75">
      <c r="A478" s="40"/>
      <c r="B478" s="40"/>
    </row>
    <row r="479" spans="1:2" ht="12.75">
      <c r="A479" s="40"/>
      <c r="B479" s="40"/>
    </row>
    <row r="480" spans="1:2" ht="12.75">
      <c r="A480" s="40"/>
      <c r="B480" s="40"/>
    </row>
    <row r="481" spans="1:2" ht="12.75">
      <c r="A481" s="40"/>
      <c r="B481" s="40"/>
    </row>
    <row r="482" spans="1:2" ht="12.75">
      <c r="A482" s="40"/>
      <c r="B482" s="40"/>
    </row>
    <row r="483" spans="1:2" ht="12.75">
      <c r="A483" s="40"/>
      <c r="B483" s="40"/>
    </row>
    <row r="484" spans="1:2" ht="12.75">
      <c r="A484" s="40"/>
      <c r="B484" s="40"/>
    </row>
    <row r="485" spans="1:2" ht="12.75">
      <c r="A485" s="40"/>
      <c r="B485" s="40"/>
    </row>
    <row r="486" spans="1:2" ht="12.75">
      <c r="A486" s="40"/>
      <c r="B486" s="40"/>
    </row>
    <row r="487" spans="1:2" ht="12.75">
      <c r="A487" s="40"/>
      <c r="B487" s="40"/>
    </row>
    <row r="488" spans="1:2" ht="12.75">
      <c r="A488" s="40"/>
      <c r="B488" s="40"/>
    </row>
    <row r="489" spans="1:2" ht="12.75">
      <c r="A489" s="40"/>
      <c r="B489" s="40"/>
    </row>
    <row r="490" spans="1:2" ht="12.75">
      <c r="A490" s="40"/>
      <c r="B490" s="40"/>
    </row>
    <row r="491" spans="1:2" ht="12.75">
      <c r="A491" s="40"/>
      <c r="B491" s="40"/>
    </row>
    <row r="492" spans="1:2" ht="12.75">
      <c r="A492" s="40"/>
      <c r="B492" s="40"/>
    </row>
    <row r="493" spans="1:2" ht="12.75">
      <c r="A493" s="40"/>
      <c r="B493" s="40"/>
    </row>
    <row r="494" spans="1:2" ht="12.75">
      <c r="A494" s="40"/>
      <c r="B494" s="40"/>
    </row>
    <row r="495" spans="1:2" ht="12.75">
      <c r="A495" s="40"/>
      <c r="B495" s="40"/>
    </row>
    <row r="496" spans="1:2" ht="12.75">
      <c r="A496" s="40"/>
      <c r="B496" s="40"/>
    </row>
    <row r="497" spans="1:2" ht="12.75">
      <c r="A497" s="40"/>
      <c r="B497" s="40"/>
    </row>
    <row r="498" spans="1:2" ht="12.75">
      <c r="A498" s="40"/>
      <c r="B498" s="40"/>
    </row>
    <row r="499" spans="1:2" ht="12.75">
      <c r="A499" s="40"/>
      <c r="B499" s="40"/>
    </row>
    <row r="500" spans="1:2" ht="12.75">
      <c r="A500" s="40"/>
      <c r="B500" s="40"/>
    </row>
    <row r="501" spans="1:2" ht="12.75">
      <c r="A501" s="40"/>
      <c r="B501" s="40"/>
    </row>
    <row r="502" spans="1:2" ht="12.75">
      <c r="A502" s="40"/>
      <c r="B502" s="40"/>
    </row>
    <row r="503" spans="1:2" ht="12.75">
      <c r="A503" s="40"/>
      <c r="B503" s="40"/>
    </row>
    <row r="504" spans="1:2" ht="12.75">
      <c r="A504" s="40"/>
      <c r="B504" s="40"/>
    </row>
    <row r="505" spans="1:2" ht="12.75">
      <c r="A505" s="40"/>
      <c r="B505" s="40"/>
    </row>
    <row r="506" spans="1:2" ht="12.75">
      <c r="A506" s="40"/>
      <c r="B506" s="40"/>
    </row>
    <row r="507" spans="1:2" ht="12.75">
      <c r="A507" s="40"/>
      <c r="B507" s="40"/>
    </row>
    <row r="508" spans="1:2" ht="12.75">
      <c r="A508" s="40"/>
      <c r="B508" s="40"/>
    </row>
    <row r="509" spans="1:2" ht="12.75">
      <c r="A509" s="40"/>
      <c r="B509" s="40"/>
    </row>
    <row r="510" spans="1:2" ht="12.75">
      <c r="A510" s="40"/>
      <c r="B510" s="40"/>
    </row>
    <row r="511" spans="1:2" ht="12.75">
      <c r="A511" s="40"/>
      <c r="B511" s="40"/>
    </row>
    <row r="512" spans="1:2" ht="12.75">
      <c r="A512" s="40"/>
      <c r="B512" s="40"/>
    </row>
    <row r="513" spans="1:2" ht="12.75">
      <c r="A513" s="40"/>
      <c r="B513" s="40"/>
    </row>
    <row r="514" spans="1:2" ht="12.75">
      <c r="A514" s="40"/>
      <c r="B514" s="40"/>
    </row>
    <row r="515" spans="1:2" ht="12.75">
      <c r="A515" s="40"/>
      <c r="B515" s="40"/>
    </row>
    <row r="516" spans="1:2" ht="12.75">
      <c r="A516" s="40"/>
      <c r="B516" s="40"/>
    </row>
    <row r="517" spans="1:2" ht="12.75">
      <c r="A517" s="40"/>
      <c r="B517" s="40"/>
    </row>
    <row r="518" spans="1:2" ht="12.75">
      <c r="A518" s="40"/>
      <c r="B518" s="40"/>
    </row>
    <row r="519" spans="1:2" ht="12.75">
      <c r="A519" s="40"/>
      <c r="B519" s="40"/>
    </row>
    <row r="520" spans="1:2" ht="12.75">
      <c r="A520" s="40"/>
      <c r="B520" s="40"/>
    </row>
    <row r="521" spans="1:2" ht="12.75">
      <c r="A521" s="40"/>
      <c r="B521" s="40"/>
    </row>
    <row r="522" spans="1:2" ht="12.75">
      <c r="A522" s="40"/>
      <c r="B522" s="40"/>
    </row>
    <row r="523" spans="1:2" ht="12.75">
      <c r="A523" s="40"/>
      <c r="B523" s="40"/>
    </row>
    <row r="524" spans="1:2" ht="12.75">
      <c r="A524" s="40"/>
      <c r="B524" s="40"/>
    </row>
    <row r="525" spans="1:2" ht="12.75">
      <c r="A525" s="40"/>
      <c r="B525" s="40"/>
    </row>
    <row r="526" spans="1:2" ht="12.75">
      <c r="A526" s="40"/>
      <c r="B526" s="40"/>
    </row>
    <row r="527" spans="1:2" ht="12.75">
      <c r="A527" s="40"/>
      <c r="B527" s="40"/>
    </row>
    <row r="528" spans="1:2" ht="12.75">
      <c r="A528" s="40"/>
      <c r="B528" s="40"/>
    </row>
    <row r="529" spans="1:2" ht="12.75">
      <c r="A529" s="40"/>
      <c r="B529" s="40"/>
    </row>
    <row r="530" spans="1:2" ht="12.75">
      <c r="A530" s="40"/>
      <c r="B530" s="40"/>
    </row>
    <row r="531" spans="1:2" ht="12.75">
      <c r="A531" s="40"/>
      <c r="B531" s="40"/>
    </row>
    <row r="532" spans="1:2" ht="12.75">
      <c r="A532" s="40"/>
      <c r="B532" s="40"/>
    </row>
    <row r="533" spans="1:2" ht="12.75">
      <c r="A533" s="40"/>
      <c r="B533" s="40"/>
    </row>
    <row r="534" spans="1:2" ht="12.75">
      <c r="A534" s="40"/>
      <c r="B534" s="40"/>
    </row>
    <row r="535" spans="1:2" ht="12.75">
      <c r="A535" s="40"/>
      <c r="B535" s="40"/>
    </row>
    <row r="536" spans="1:2" ht="12.75">
      <c r="A536" s="40"/>
      <c r="B536" s="40"/>
    </row>
    <row r="537" spans="1:2" ht="12.75">
      <c r="A537" s="40"/>
      <c r="B537" s="40"/>
    </row>
    <row r="538" spans="1:2" ht="12.75">
      <c r="A538" s="40"/>
      <c r="B538" s="40"/>
    </row>
    <row r="539" spans="1:2" ht="12.75">
      <c r="A539" s="40"/>
      <c r="B539" s="40"/>
    </row>
    <row r="540" spans="1:2" ht="12.75">
      <c r="A540" s="40"/>
      <c r="B540" s="40"/>
    </row>
    <row r="541" spans="1:2" ht="12.75">
      <c r="A541" s="40"/>
      <c r="B541" s="40"/>
    </row>
    <row r="542" spans="1:2" ht="12.75">
      <c r="A542" s="40"/>
      <c r="B542" s="40"/>
    </row>
    <row r="543" spans="1:2" ht="12.75">
      <c r="A543" s="40"/>
      <c r="B543" s="40"/>
    </row>
    <row r="544" spans="1:2" ht="12.75">
      <c r="A544" s="40"/>
      <c r="B544" s="40"/>
    </row>
    <row r="545" spans="1:2" ht="12.75">
      <c r="A545" s="40"/>
      <c r="B545" s="40"/>
    </row>
    <row r="546" spans="1:2" ht="12.75">
      <c r="A546" s="40"/>
      <c r="B546" s="40"/>
    </row>
    <row r="547" spans="1:2" ht="12.75">
      <c r="A547" s="40"/>
      <c r="B547" s="40"/>
    </row>
    <row r="548" spans="1:2" ht="12.75">
      <c r="A548" s="40"/>
      <c r="B548" s="40"/>
    </row>
    <row r="549" spans="1:2" ht="12.75">
      <c r="A549" s="40"/>
      <c r="B549" s="40"/>
    </row>
    <row r="550" spans="1:2" ht="12.75">
      <c r="A550" s="40"/>
      <c r="B550" s="40"/>
    </row>
    <row r="551" spans="1:2" ht="12.75">
      <c r="A551" s="40"/>
      <c r="B551" s="40"/>
    </row>
    <row r="552" spans="1:2" ht="12.75">
      <c r="A552" s="40"/>
      <c r="B552" s="40"/>
    </row>
    <row r="553" spans="1:2" ht="12.75">
      <c r="A553" s="40"/>
      <c r="B553" s="40"/>
    </row>
    <row r="554" spans="1:2" ht="12.75">
      <c r="A554" s="40"/>
      <c r="B554" s="40"/>
    </row>
    <row r="555" spans="1:2" ht="12.75">
      <c r="A555" s="40"/>
      <c r="B555" s="40"/>
    </row>
    <row r="556" spans="1:2" ht="12.75">
      <c r="A556" s="40"/>
      <c r="B556" s="40"/>
    </row>
    <row r="557" spans="1:2" ht="12.75">
      <c r="A557" s="40"/>
      <c r="B557" s="40"/>
    </row>
    <row r="558" spans="1:2" ht="12.75">
      <c r="A558" s="40"/>
      <c r="B558" s="40"/>
    </row>
    <row r="559" spans="1:2" ht="12.75">
      <c r="A559" s="40"/>
      <c r="B559" s="40"/>
    </row>
    <row r="560" spans="1:2" ht="12.75">
      <c r="A560" s="40"/>
      <c r="B560" s="40"/>
    </row>
    <row r="561" spans="1:2" ht="12.75">
      <c r="A561" s="40"/>
      <c r="B561" s="40"/>
    </row>
    <row r="562" spans="1:2" ht="12.75">
      <c r="A562" s="40"/>
      <c r="B562" s="40"/>
    </row>
    <row r="563" spans="1:2" ht="12.75">
      <c r="A563" s="40"/>
      <c r="B563" s="40"/>
    </row>
    <row r="564" spans="1:2" ht="12.75">
      <c r="A564" s="40"/>
      <c r="B564" s="40"/>
    </row>
    <row r="565" spans="1:2" ht="12.75">
      <c r="A565" s="40"/>
      <c r="B565" s="40"/>
    </row>
    <row r="566" spans="1:2" ht="12.75">
      <c r="A566" s="40"/>
      <c r="B566" s="40"/>
    </row>
    <row r="567" spans="1:2" ht="12.75">
      <c r="A567" s="40"/>
      <c r="B567" s="40"/>
    </row>
    <row r="568" spans="1:2" ht="12.75">
      <c r="A568" s="40"/>
      <c r="B568" s="40"/>
    </row>
    <row r="569" spans="1:2" ht="12.75">
      <c r="A569" s="40"/>
      <c r="B569" s="40"/>
    </row>
    <row r="570" spans="1:2" ht="12.75">
      <c r="A570" s="40"/>
      <c r="B570" s="40"/>
    </row>
    <row r="571" spans="1:2" ht="12.75">
      <c r="A571" s="40"/>
      <c r="B571" s="40"/>
    </row>
    <row r="572" spans="1:2" ht="12.75">
      <c r="A572" s="40"/>
      <c r="B572" s="40"/>
    </row>
    <row r="573" spans="1:2" ht="12.75">
      <c r="A573" s="40"/>
      <c r="B573" s="40"/>
    </row>
    <row r="574" spans="1:2" ht="12.75">
      <c r="A574" s="40"/>
      <c r="B574" s="40"/>
    </row>
    <row r="575" spans="1:2" ht="12.75">
      <c r="A575" s="40"/>
      <c r="B575" s="40"/>
    </row>
    <row r="576" spans="1:2" ht="12.75">
      <c r="A576" s="40"/>
      <c r="B576" s="40"/>
    </row>
    <row r="577" spans="1:2" ht="12.75">
      <c r="A577" s="40"/>
      <c r="B577" s="40"/>
    </row>
    <row r="578" spans="1:2" ht="12.75">
      <c r="A578" s="40"/>
      <c r="B578" s="40"/>
    </row>
    <row r="579" spans="1:2" ht="12.75">
      <c r="A579" s="40"/>
      <c r="B579" s="40"/>
    </row>
    <row r="580" spans="1:2" ht="12.75">
      <c r="A580" s="40"/>
      <c r="B580" s="40"/>
    </row>
    <row r="581" spans="1:2" ht="12.75">
      <c r="A581" s="40"/>
      <c r="B581" s="40"/>
    </row>
    <row r="582" spans="1:2" ht="12.75">
      <c r="A582" s="40"/>
      <c r="B582" s="40"/>
    </row>
    <row r="583" spans="1:2" ht="12.75">
      <c r="A583" s="40"/>
      <c r="B583" s="40"/>
    </row>
    <row r="584" spans="1:2" ht="12.75">
      <c r="A584" s="40"/>
      <c r="B584" s="40"/>
    </row>
    <row r="585" spans="1:2" ht="12.75">
      <c r="A585" s="40"/>
      <c r="B585" s="40"/>
    </row>
    <row r="586" spans="1:2" ht="12.75">
      <c r="A586" s="40"/>
      <c r="B586" s="40"/>
    </row>
    <row r="587" spans="1:2" ht="12.75">
      <c r="A587" s="40"/>
      <c r="B587" s="40"/>
    </row>
    <row r="588" spans="1:2" ht="12.75">
      <c r="A588" s="40"/>
      <c r="B588" s="40"/>
    </row>
    <row r="589" spans="1:2" ht="12.75">
      <c r="A589" s="40"/>
      <c r="B589" s="40"/>
    </row>
    <row r="590" spans="1:2" ht="12.75">
      <c r="A590" s="40"/>
      <c r="B590" s="40"/>
    </row>
    <row r="591" spans="1:2" ht="12.75">
      <c r="A591" s="40"/>
      <c r="B591" s="40"/>
    </row>
    <row r="592" spans="1:2" ht="12.75">
      <c r="A592" s="40"/>
      <c r="B592" s="40"/>
    </row>
    <row r="593" spans="1:2" ht="12.75">
      <c r="A593" s="40"/>
      <c r="B593" s="40"/>
    </row>
    <row r="594" spans="1:2" ht="12.75">
      <c r="A594" s="40"/>
      <c r="B594" s="40"/>
    </row>
    <row r="595" spans="1:2" ht="12.75">
      <c r="A595" s="40"/>
      <c r="B595" s="40"/>
    </row>
    <row r="596" spans="1:2" ht="12.75">
      <c r="A596" s="40"/>
      <c r="B596" s="40"/>
    </row>
    <row r="597" spans="1:2" ht="12.75">
      <c r="A597" s="40"/>
      <c r="B597" s="40"/>
    </row>
    <row r="598" spans="1:2" ht="12.75">
      <c r="A598" s="40"/>
      <c r="B598" s="40"/>
    </row>
    <row r="599" spans="1:2" ht="12.75">
      <c r="A599" s="40"/>
      <c r="B599" s="40"/>
    </row>
    <row r="600" spans="1:2" ht="12.75">
      <c r="A600" s="40"/>
      <c r="B600" s="40"/>
    </row>
    <row r="601" spans="1:2" ht="12.75">
      <c r="A601" s="40"/>
      <c r="B601" s="40"/>
    </row>
    <row r="602" spans="1:2" ht="12.75">
      <c r="A602" s="40"/>
      <c r="B602" s="40"/>
    </row>
    <row r="603" spans="1:2" ht="12.75">
      <c r="A603" s="40"/>
      <c r="B603" s="40"/>
    </row>
    <row r="604" spans="1:2" ht="12.75">
      <c r="A604" s="40"/>
      <c r="B604" s="40"/>
    </row>
    <row r="605" spans="1:2" ht="12.75">
      <c r="A605" s="40"/>
      <c r="B605" s="40"/>
    </row>
    <row r="606" spans="1:2" ht="12.75">
      <c r="A606" s="40"/>
      <c r="B606" s="40"/>
    </row>
  </sheetData>
  <printOptions/>
  <pageMargins left="0.7875" right="0.7875" top="0.7875" bottom="1.025" header="0.5118055555555556" footer="0.7875"/>
  <pageSetup firstPageNumber="123" useFirstPageNumber="1" horizontalDpi="300" verticalDpi="3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545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51" customWidth="1"/>
    <col min="2" max="2" width="7.421875" style="51" customWidth="1"/>
    <col min="3" max="3" width="46.140625" style="40" customWidth="1"/>
    <col min="4" max="4" width="18.7109375" style="40" customWidth="1"/>
    <col min="5" max="5" width="20.7109375" style="40" customWidth="1"/>
    <col min="6" max="6" width="17.8515625" style="40" customWidth="1"/>
    <col min="7" max="7" width="9.7109375" style="52" customWidth="1"/>
    <col min="8" max="253" width="9.00390625" style="40" customWidth="1"/>
    <col min="254" max="16384" width="9.00390625" style="6" customWidth="1"/>
  </cols>
  <sheetData>
    <row r="1" ht="15">
      <c r="A1" s="53" t="s">
        <v>437</v>
      </c>
    </row>
    <row r="2" spans="6:7" ht="15">
      <c r="F2" s="54" t="s">
        <v>168</v>
      </c>
      <c r="G2" s="6"/>
    </row>
    <row r="3" spans="6:7" ht="12.75">
      <c r="F3" s="496"/>
      <c r="G3" s="40"/>
    </row>
    <row r="4" spans="1:256" s="58" customFormat="1" ht="33.75">
      <c r="A4" s="55" t="s">
        <v>1</v>
      </c>
      <c r="B4" s="55" t="s">
        <v>169</v>
      </c>
      <c r="C4" s="55" t="s">
        <v>170</v>
      </c>
      <c r="D4" s="56" t="s">
        <v>448</v>
      </c>
      <c r="E4" s="55" t="s">
        <v>450</v>
      </c>
      <c r="F4" s="57" t="s">
        <v>449</v>
      </c>
      <c r="G4" s="55" t="s">
        <v>171</v>
      </c>
      <c r="IT4" s="59"/>
      <c r="IU4" s="59"/>
      <c r="IV4" s="59"/>
    </row>
    <row r="5" spans="1:253" s="26" customFormat="1" ht="16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60">
        <v>6</v>
      </c>
      <c r="G5" s="24">
        <v>7</v>
      </c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</row>
    <row r="6" spans="1:256" s="69" customFormat="1" ht="28.5" customHeight="1">
      <c r="A6" s="62" t="s">
        <v>7</v>
      </c>
      <c r="B6" s="62"/>
      <c r="C6" s="63" t="s">
        <v>8</v>
      </c>
      <c r="D6" s="64">
        <f>SUM(D7)</f>
        <v>1800</v>
      </c>
      <c r="E6" s="64">
        <f>SUM(E7)</f>
        <v>18572.81</v>
      </c>
      <c r="F6" s="65">
        <f>SUM(F7)</f>
        <v>17828.61</v>
      </c>
      <c r="G6" s="66">
        <f aca="true" t="shared" si="0" ref="G6:G79">F6/E6*100</f>
        <v>95.99306728491811</v>
      </c>
      <c r="IT6" s="70"/>
      <c r="IU6" s="70"/>
      <c r="IV6" s="70"/>
    </row>
    <row r="7" spans="1:256" s="69" customFormat="1" ht="24" customHeight="1">
      <c r="A7" s="67"/>
      <c r="B7" s="67"/>
      <c r="C7" s="63" t="s">
        <v>438</v>
      </c>
      <c r="D7" s="32">
        <f>SUM(D8:D10)</f>
        <v>1800</v>
      </c>
      <c r="E7" s="32">
        <f>SUM(E8:E10)</f>
        <v>18572.81</v>
      </c>
      <c r="F7" s="32">
        <f>SUM(F8:F10)</f>
        <v>17828.61</v>
      </c>
      <c r="G7" s="66">
        <f t="shared" si="0"/>
        <v>95.99306728491811</v>
      </c>
      <c r="IT7" s="70"/>
      <c r="IU7" s="70"/>
      <c r="IV7" s="70"/>
    </row>
    <row r="8" spans="1:256" s="69" customFormat="1" ht="31.5" customHeight="1">
      <c r="A8" s="67"/>
      <c r="B8" s="67"/>
      <c r="C8" s="37" t="s">
        <v>439</v>
      </c>
      <c r="D8" s="32">
        <f aca="true" t="shared" si="1" ref="D8:F9">SUM(D16)</f>
        <v>0</v>
      </c>
      <c r="E8" s="32">
        <f t="shared" si="1"/>
        <v>328.88</v>
      </c>
      <c r="F8" s="32">
        <f t="shared" si="1"/>
        <v>328.88</v>
      </c>
      <c r="G8" s="66">
        <f t="shared" si="0"/>
        <v>100</v>
      </c>
      <c r="IT8" s="70"/>
      <c r="IU8" s="70"/>
      <c r="IV8" s="70"/>
    </row>
    <row r="9" spans="1:256" s="69" customFormat="1" ht="25.5" customHeight="1">
      <c r="A9" s="67"/>
      <c r="B9" s="67"/>
      <c r="C9" s="37" t="s">
        <v>452</v>
      </c>
      <c r="D9" s="32">
        <f t="shared" si="1"/>
        <v>0</v>
      </c>
      <c r="E9" s="32">
        <f t="shared" si="1"/>
        <v>16443.93</v>
      </c>
      <c r="F9" s="32">
        <f t="shared" si="1"/>
        <v>16443.93</v>
      </c>
      <c r="G9" s="66">
        <f t="shared" si="0"/>
        <v>100</v>
      </c>
      <c r="IT9" s="70"/>
      <c r="IU9" s="70"/>
      <c r="IV9" s="70"/>
    </row>
    <row r="10" spans="1:7" ht="28.5" customHeight="1">
      <c r="A10" s="67"/>
      <c r="B10" s="67"/>
      <c r="C10" s="37" t="s">
        <v>441</v>
      </c>
      <c r="D10" s="32">
        <f>SUM(D13)</f>
        <v>1800</v>
      </c>
      <c r="E10" s="32">
        <f>SUM(E13)</f>
        <v>1800</v>
      </c>
      <c r="F10" s="32">
        <f>SUM(F13)</f>
        <v>1055.8</v>
      </c>
      <c r="G10" s="66">
        <f t="shared" si="0"/>
        <v>58.65555555555555</v>
      </c>
    </row>
    <row r="11" spans="1:7" ht="22.5" customHeight="1">
      <c r="A11" s="34"/>
      <c r="B11" s="34" t="s">
        <v>172</v>
      </c>
      <c r="C11" s="37" t="s">
        <v>173</v>
      </c>
      <c r="D11" s="32">
        <f aca="true" t="shared" si="2" ref="D11:F12">SUM(D12)</f>
        <v>1800</v>
      </c>
      <c r="E11" s="32">
        <f t="shared" si="2"/>
        <v>1800</v>
      </c>
      <c r="F11" s="68">
        <f t="shared" si="2"/>
        <v>1055.8</v>
      </c>
      <c r="G11" s="66">
        <f t="shared" si="0"/>
        <v>58.65555555555555</v>
      </c>
    </row>
    <row r="12" spans="1:7" ht="22.5" customHeight="1">
      <c r="A12" s="34"/>
      <c r="B12" s="34"/>
      <c r="C12" s="63" t="s">
        <v>438</v>
      </c>
      <c r="D12" s="32">
        <f t="shared" si="2"/>
        <v>1800</v>
      </c>
      <c r="E12" s="32">
        <f t="shared" si="2"/>
        <v>1800</v>
      </c>
      <c r="F12" s="32">
        <f t="shared" si="2"/>
        <v>1055.8</v>
      </c>
      <c r="G12" s="66">
        <f t="shared" si="0"/>
        <v>58.65555555555555</v>
      </c>
    </row>
    <row r="13" spans="1:7" ht="23.25" customHeight="1">
      <c r="A13" s="34"/>
      <c r="B13" s="34"/>
      <c r="C13" s="37" t="s">
        <v>441</v>
      </c>
      <c r="D13" s="32">
        <v>1800</v>
      </c>
      <c r="E13" s="32">
        <v>1800</v>
      </c>
      <c r="F13" s="68">
        <v>1055.8</v>
      </c>
      <c r="G13" s="66">
        <f t="shared" si="0"/>
        <v>58.65555555555555</v>
      </c>
    </row>
    <row r="14" spans="1:7" ht="22.5" customHeight="1">
      <c r="A14" s="34"/>
      <c r="B14" s="34" t="s">
        <v>9</v>
      </c>
      <c r="C14" s="37" t="s">
        <v>10</v>
      </c>
      <c r="D14" s="32">
        <f>SUM(D15)</f>
        <v>0</v>
      </c>
      <c r="E14" s="32">
        <f>SUM(E15)</f>
        <v>16772.81</v>
      </c>
      <c r="F14" s="68">
        <f>SUM(F15)</f>
        <v>16772.81</v>
      </c>
      <c r="G14" s="66">
        <f t="shared" si="0"/>
        <v>100</v>
      </c>
    </row>
    <row r="15" spans="1:7" ht="22.5" customHeight="1">
      <c r="A15" s="34"/>
      <c r="B15" s="34"/>
      <c r="C15" s="63" t="s">
        <v>438</v>
      </c>
      <c r="D15" s="32">
        <f>SUM(D16:D17)</f>
        <v>0</v>
      </c>
      <c r="E15" s="32">
        <f>SUM(E16:E17)</f>
        <v>16772.81</v>
      </c>
      <c r="F15" s="32">
        <f>SUM(F16:F17)</f>
        <v>16772.81</v>
      </c>
      <c r="G15" s="66">
        <f t="shared" si="0"/>
        <v>100</v>
      </c>
    </row>
    <row r="16" spans="1:7" ht="20.25" customHeight="1">
      <c r="A16" s="34"/>
      <c r="B16" s="34"/>
      <c r="C16" s="37" t="s">
        <v>439</v>
      </c>
      <c r="D16" s="32">
        <v>0</v>
      </c>
      <c r="E16" s="32">
        <v>328.88</v>
      </c>
      <c r="F16" s="68">
        <v>328.88</v>
      </c>
      <c r="G16" s="66">
        <f t="shared" si="0"/>
        <v>100</v>
      </c>
    </row>
    <row r="17" spans="1:7" ht="25.5" customHeight="1">
      <c r="A17" s="34"/>
      <c r="B17" s="34"/>
      <c r="C17" s="37" t="s">
        <v>452</v>
      </c>
      <c r="D17" s="32">
        <v>0</v>
      </c>
      <c r="E17" s="32">
        <v>16443.93</v>
      </c>
      <c r="F17" s="68">
        <v>16443.93</v>
      </c>
      <c r="G17" s="66">
        <f t="shared" si="0"/>
        <v>100</v>
      </c>
    </row>
    <row r="18" spans="1:256" s="71" customFormat="1" ht="22.5" customHeight="1">
      <c r="A18" s="62">
        <v>600</v>
      </c>
      <c r="B18" s="62"/>
      <c r="C18" s="63" t="s">
        <v>12</v>
      </c>
      <c r="D18" s="64">
        <f>SUM(D19,D24)</f>
        <v>32413760</v>
      </c>
      <c r="E18" s="64">
        <f>SUM(E19,E24)</f>
        <v>33877717</v>
      </c>
      <c r="F18" s="64">
        <f>SUM(F19,F24)</f>
        <v>33275876.839999996</v>
      </c>
      <c r="G18" s="66">
        <f t="shared" si="0"/>
        <v>98.22349256887645</v>
      </c>
      <c r="IT18" s="9"/>
      <c r="IU18" s="9"/>
      <c r="IV18" s="9"/>
    </row>
    <row r="19" spans="1:256" s="71" customFormat="1" ht="22.5" customHeight="1">
      <c r="A19" s="62"/>
      <c r="B19" s="62"/>
      <c r="C19" s="63" t="s">
        <v>438</v>
      </c>
      <c r="D19" s="32">
        <f>SUM(D20:D23)</f>
        <v>14474760</v>
      </c>
      <c r="E19" s="32">
        <f>SUM(E20:E23)</f>
        <v>17048366</v>
      </c>
      <c r="F19" s="32">
        <f>SUM(F20:F23)</f>
        <v>16464690.03</v>
      </c>
      <c r="G19" s="66">
        <f t="shared" si="0"/>
        <v>96.57635241993279</v>
      </c>
      <c r="IT19" s="9"/>
      <c r="IU19" s="9"/>
      <c r="IV19" s="9"/>
    </row>
    <row r="20" spans="1:256" s="71" customFormat="1" ht="22.5" customHeight="1">
      <c r="A20" s="62"/>
      <c r="B20" s="62"/>
      <c r="C20" s="37" t="s">
        <v>439</v>
      </c>
      <c r="D20" s="32">
        <f>SUM(D31,D48)</f>
        <v>56600</v>
      </c>
      <c r="E20" s="32">
        <f>SUM(E31,E48)</f>
        <v>24600</v>
      </c>
      <c r="F20" s="32">
        <f>SUM(F31,F48)</f>
        <v>20025.09</v>
      </c>
      <c r="G20" s="66">
        <f t="shared" si="0"/>
        <v>81.40280487804878</v>
      </c>
      <c r="IT20" s="9"/>
      <c r="IU20" s="9"/>
      <c r="IV20" s="9"/>
    </row>
    <row r="21" spans="1:7" ht="22.5" customHeight="1">
      <c r="A21" s="62"/>
      <c r="B21" s="62"/>
      <c r="C21" s="37" t="s">
        <v>452</v>
      </c>
      <c r="D21" s="32">
        <f>SUM(D32,D38,D49)</f>
        <v>13814160</v>
      </c>
      <c r="E21" s="32">
        <f>SUM(E32,E38,E49)</f>
        <v>17012766</v>
      </c>
      <c r="F21" s="32">
        <f>SUM(F32,F38,F49)</f>
        <v>16435580.59</v>
      </c>
      <c r="G21" s="66">
        <f t="shared" si="0"/>
        <v>96.60733939442888</v>
      </c>
    </row>
    <row r="22" spans="1:256" s="71" customFormat="1" ht="22.5" customHeight="1">
      <c r="A22" s="34"/>
      <c r="B22" s="34"/>
      <c r="C22" s="37" t="s">
        <v>441</v>
      </c>
      <c r="D22" s="32">
        <f>SUM(D39)</f>
        <v>600000</v>
      </c>
      <c r="E22" s="32">
        <f>SUM(E39)</f>
        <v>0</v>
      </c>
      <c r="F22" s="32">
        <f>SUM(F39)</f>
        <v>0</v>
      </c>
      <c r="G22" s="386" t="s">
        <v>18</v>
      </c>
      <c r="IT22" s="9"/>
      <c r="IU22" s="9"/>
      <c r="IV22" s="9"/>
    </row>
    <row r="23" spans="1:7" ht="22.5" customHeight="1">
      <c r="A23" s="34"/>
      <c r="B23" s="34"/>
      <c r="C23" s="37" t="s">
        <v>442</v>
      </c>
      <c r="D23" s="32">
        <f>SUM(D33,D50)</f>
        <v>4000</v>
      </c>
      <c r="E23" s="32">
        <f>SUM(E33,E50)</f>
        <v>11000</v>
      </c>
      <c r="F23" s="32">
        <f>SUM(F33,F50)</f>
        <v>9084.35</v>
      </c>
      <c r="G23" s="66">
        <f t="shared" si="0"/>
        <v>82.58500000000001</v>
      </c>
    </row>
    <row r="24" spans="1:7" ht="22.5" customHeight="1">
      <c r="A24" s="62"/>
      <c r="B24" s="62"/>
      <c r="C24" s="63" t="s">
        <v>443</v>
      </c>
      <c r="D24" s="32">
        <f>SUM(D25:D28)</f>
        <v>17939000</v>
      </c>
      <c r="E24" s="32">
        <f>SUM(E25:E28)</f>
        <v>16829351</v>
      </c>
      <c r="F24" s="32">
        <f>SUM(F25:F28)</f>
        <v>16811186.81</v>
      </c>
      <c r="G24" s="66">
        <f t="shared" si="0"/>
        <v>99.89206838695085</v>
      </c>
    </row>
    <row r="25" spans="1:7" ht="22.5" customHeight="1">
      <c r="A25" s="34"/>
      <c r="B25" s="34"/>
      <c r="C25" s="37" t="s">
        <v>444</v>
      </c>
      <c r="D25" s="32">
        <f>SUM(D41,D52)</f>
        <v>15099000</v>
      </c>
      <c r="E25" s="32">
        <f>SUM(E41,E52)</f>
        <v>14094351</v>
      </c>
      <c r="F25" s="32">
        <f>SUM(F41,F52)</f>
        <v>14076881.309999999</v>
      </c>
      <c r="G25" s="66">
        <f t="shared" si="0"/>
        <v>99.87605183097823</v>
      </c>
    </row>
    <row r="26" spans="1:7" ht="22.5" customHeight="1">
      <c r="A26" s="34"/>
      <c r="B26" s="34"/>
      <c r="C26" s="37" t="s">
        <v>227</v>
      </c>
      <c r="D26" s="32">
        <f>SUM(D53)</f>
        <v>360000</v>
      </c>
      <c r="E26" s="32">
        <f>SUM(E53)</f>
        <v>260000</v>
      </c>
      <c r="F26" s="32">
        <f>SUM(F53)</f>
        <v>259305.5</v>
      </c>
      <c r="G26" s="66">
        <f t="shared" si="0"/>
        <v>99.73288461538462</v>
      </c>
    </row>
    <row r="27" spans="1:7" ht="25.5" customHeight="1">
      <c r="A27" s="34"/>
      <c r="B27" s="34"/>
      <c r="C27" s="37" t="s">
        <v>228</v>
      </c>
      <c r="D27" s="32">
        <f>SUM(D42,D45)</f>
        <v>2480000</v>
      </c>
      <c r="E27" s="32">
        <f>SUM(E42,E45)</f>
        <v>2155000</v>
      </c>
      <c r="F27" s="32">
        <f>SUM(F42,F45)</f>
        <v>2155000</v>
      </c>
      <c r="G27" s="66">
        <f t="shared" si="0"/>
        <v>100</v>
      </c>
    </row>
    <row r="28" spans="1:7" ht="25.5" customHeight="1">
      <c r="A28" s="34"/>
      <c r="B28" s="34"/>
      <c r="C28" s="37" t="s">
        <v>445</v>
      </c>
      <c r="D28" s="32">
        <f>SUM(D35)</f>
        <v>0</v>
      </c>
      <c r="E28" s="32">
        <f>SUM(E35)</f>
        <v>320000</v>
      </c>
      <c r="F28" s="32">
        <f>SUM(F35)</f>
        <v>320000</v>
      </c>
      <c r="G28" s="66">
        <f t="shared" si="0"/>
        <v>100</v>
      </c>
    </row>
    <row r="29" spans="1:7" ht="22.5" customHeight="1">
      <c r="A29" s="34"/>
      <c r="B29" s="34">
        <v>60004</v>
      </c>
      <c r="C29" s="37" t="s">
        <v>13</v>
      </c>
      <c r="D29" s="32">
        <f>SUM(D30,D34)</f>
        <v>9136500</v>
      </c>
      <c r="E29" s="32">
        <f>SUM(E30,E34)</f>
        <v>9456500</v>
      </c>
      <c r="F29" s="32">
        <f>SUM(F30,F34)</f>
        <v>9416471.99</v>
      </c>
      <c r="G29" s="66">
        <f t="shared" si="0"/>
        <v>99.57671432348121</v>
      </c>
    </row>
    <row r="30" spans="1:7" ht="22.5" customHeight="1">
      <c r="A30" s="34"/>
      <c r="B30" s="34"/>
      <c r="C30" s="63" t="s">
        <v>438</v>
      </c>
      <c r="D30" s="32">
        <f>SUM(D31:D33)</f>
        <v>9136500</v>
      </c>
      <c r="E30" s="32">
        <f>SUM(E31:E33)</f>
        <v>9136500</v>
      </c>
      <c r="F30" s="32">
        <f>SUM(F31:F33)</f>
        <v>9096471.99</v>
      </c>
      <c r="G30" s="66">
        <f t="shared" si="0"/>
        <v>99.56188901658184</v>
      </c>
    </row>
    <row r="31" spans="1:7" ht="22.5" customHeight="1">
      <c r="A31" s="34"/>
      <c r="B31" s="34"/>
      <c r="C31" s="37" t="s">
        <v>439</v>
      </c>
      <c r="D31" s="32">
        <v>30000</v>
      </c>
      <c r="E31" s="32">
        <v>24000</v>
      </c>
      <c r="F31" s="68">
        <v>20025.09</v>
      </c>
      <c r="G31" s="66">
        <f t="shared" si="0"/>
        <v>83.437875</v>
      </c>
    </row>
    <row r="32" spans="1:7" ht="22.5" customHeight="1">
      <c r="A32" s="34"/>
      <c r="B32" s="34"/>
      <c r="C32" s="37" t="s">
        <v>452</v>
      </c>
      <c r="D32" s="32">
        <v>9106500</v>
      </c>
      <c r="E32" s="32">
        <v>9105500</v>
      </c>
      <c r="F32" s="68">
        <v>9070358.9</v>
      </c>
      <c r="G32" s="66">
        <f t="shared" si="0"/>
        <v>99.61406732194827</v>
      </c>
    </row>
    <row r="33" spans="1:7" ht="22.5" customHeight="1">
      <c r="A33" s="34"/>
      <c r="B33" s="34"/>
      <c r="C33" s="37" t="s">
        <v>442</v>
      </c>
      <c r="D33" s="32">
        <v>0</v>
      </c>
      <c r="E33" s="32">
        <v>7000</v>
      </c>
      <c r="F33" s="68">
        <v>6088</v>
      </c>
      <c r="G33" s="66">
        <f t="shared" si="0"/>
        <v>86.97142857142856</v>
      </c>
    </row>
    <row r="34" spans="1:7" ht="22.5" customHeight="1">
      <c r="A34" s="62"/>
      <c r="B34" s="62"/>
      <c r="C34" s="63" t="s">
        <v>443</v>
      </c>
      <c r="D34" s="32">
        <f>SUM(D35)</f>
        <v>0</v>
      </c>
      <c r="E34" s="32">
        <f>SUM(E35)</f>
        <v>320000</v>
      </c>
      <c r="F34" s="32">
        <f>SUM(F35)</f>
        <v>320000</v>
      </c>
      <c r="G34" s="66">
        <f>F34/E34*100</f>
        <v>100</v>
      </c>
    </row>
    <row r="35" spans="1:7" ht="22.5" customHeight="1">
      <c r="A35" s="34"/>
      <c r="B35" s="34"/>
      <c r="C35" s="37" t="s">
        <v>445</v>
      </c>
      <c r="D35" s="32">
        <v>0</v>
      </c>
      <c r="E35" s="32">
        <v>320000</v>
      </c>
      <c r="F35" s="32">
        <v>320000</v>
      </c>
      <c r="G35" s="66">
        <f>F35/E35*100</f>
        <v>100</v>
      </c>
    </row>
    <row r="36" spans="1:7" ht="22.5" customHeight="1">
      <c r="A36" s="34"/>
      <c r="B36" s="34">
        <v>60013</v>
      </c>
      <c r="C36" s="37" t="s">
        <v>174</v>
      </c>
      <c r="D36" s="32">
        <f>SUM(D37,D40)</f>
        <v>1080000</v>
      </c>
      <c r="E36" s="32">
        <f>SUM(E37,E40)</f>
        <v>1096093</v>
      </c>
      <c r="F36" s="32">
        <f>SUM(F37,F40)</f>
        <v>1082270.1400000001</v>
      </c>
      <c r="G36" s="66">
        <f t="shared" si="0"/>
        <v>98.73889715562458</v>
      </c>
    </row>
    <row r="37" spans="1:7" ht="22.5" customHeight="1">
      <c r="A37" s="34"/>
      <c r="B37" s="34"/>
      <c r="C37" s="63" t="s">
        <v>438</v>
      </c>
      <c r="D37" s="32">
        <f>SUM(D38:D39)</f>
        <v>600000</v>
      </c>
      <c r="E37" s="32">
        <f>SUM(E38:E39)</f>
        <v>721742</v>
      </c>
      <c r="F37" s="32">
        <f>SUM(F38:F39)</f>
        <v>707919.36</v>
      </c>
      <c r="G37" s="66">
        <f t="shared" si="0"/>
        <v>98.08482255431996</v>
      </c>
    </row>
    <row r="38" spans="1:7" ht="22.5" customHeight="1">
      <c r="A38" s="34"/>
      <c r="B38" s="34"/>
      <c r="C38" s="37" t="s">
        <v>452</v>
      </c>
      <c r="D38" s="32">
        <v>0</v>
      </c>
      <c r="E38" s="32">
        <v>721742</v>
      </c>
      <c r="F38" s="32">
        <v>707919.36</v>
      </c>
      <c r="G38" s="66">
        <f t="shared" si="0"/>
        <v>98.08482255431996</v>
      </c>
    </row>
    <row r="39" spans="1:7" ht="22.5" customHeight="1">
      <c r="A39" s="34"/>
      <c r="B39" s="34"/>
      <c r="C39" s="37" t="s">
        <v>441</v>
      </c>
      <c r="D39" s="32">
        <v>600000</v>
      </c>
      <c r="E39" s="32">
        <v>0</v>
      </c>
      <c r="F39" s="68">
        <v>0</v>
      </c>
      <c r="G39" s="386" t="s">
        <v>18</v>
      </c>
    </row>
    <row r="40" spans="1:7" ht="22.5" customHeight="1">
      <c r="A40" s="62"/>
      <c r="B40" s="62"/>
      <c r="C40" s="63" t="s">
        <v>443</v>
      </c>
      <c r="D40" s="32">
        <f>SUM(D41:D42)</f>
        <v>480000</v>
      </c>
      <c r="E40" s="32">
        <f>SUM(E41:E42)</f>
        <v>374351</v>
      </c>
      <c r="F40" s="32">
        <f>SUM(F41:F42)</f>
        <v>374350.78</v>
      </c>
      <c r="G40" s="66">
        <f t="shared" si="0"/>
        <v>99.99994123162487</v>
      </c>
    </row>
    <row r="41" spans="1:7" ht="19.5" customHeight="1">
      <c r="A41" s="34"/>
      <c r="B41" s="34"/>
      <c r="C41" s="37" t="s">
        <v>451</v>
      </c>
      <c r="D41" s="32">
        <v>0</v>
      </c>
      <c r="E41" s="32">
        <v>219351</v>
      </c>
      <c r="F41" s="68">
        <v>219350.78</v>
      </c>
      <c r="G41" s="66">
        <f t="shared" si="0"/>
        <v>99.99989970412717</v>
      </c>
    </row>
    <row r="42" spans="1:7" ht="19.5" customHeight="1">
      <c r="A42" s="34"/>
      <c r="B42" s="34"/>
      <c r="C42" s="37" t="s">
        <v>228</v>
      </c>
      <c r="D42" s="32">
        <v>480000</v>
      </c>
      <c r="E42" s="32">
        <v>155000</v>
      </c>
      <c r="F42" s="68">
        <v>155000</v>
      </c>
      <c r="G42" s="66">
        <f t="shared" si="0"/>
        <v>100</v>
      </c>
    </row>
    <row r="43" spans="1:256" s="71" customFormat="1" ht="22.5" customHeight="1">
      <c r="A43" s="34"/>
      <c r="B43" s="34">
        <v>60014</v>
      </c>
      <c r="C43" s="37" t="s">
        <v>175</v>
      </c>
      <c r="D43" s="32">
        <f>SUM(D44)</f>
        <v>2000000</v>
      </c>
      <c r="E43" s="32">
        <f>SUM(E44)</f>
        <v>2000000</v>
      </c>
      <c r="F43" s="68">
        <f>SUM(F44)</f>
        <v>2000000</v>
      </c>
      <c r="G43" s="66">
        <f t="shared" si="0"/>
        <v>100</v>
      </c>
      <c r="IT43" s="9"/>
      <c r="IU43" s="9"/>
      <c r="IV43" s="9"/>
    </row>
    <row r="44" spans="1:7" ht="22.5" customHeight="1">
      <c r="A44" s="62"/>
      <c r="B44" s="62"/>
      <c r="C44" s="63" t="s">
        <v>443</v>
      </c>
      <c r="D44" s="32">
        <f>SUM(D45:D45)</f>
        <v>2000000</v>
      </c>
      <c r="E44" s="32">
        <f>SUM(E45:E45)</f>
        <v>2000000</v>
      </c>
      <c r="F44" s="68">
        <f>SUM(F45:F45)</f>
        <v>2000000</v>
      </c>
      <c r="G44" s="66">
        <f t="shared" si="0"/>
        <v>100</v>
      </c>
    </row>
    <row r="45" spans="1:7" ht="22.5" customHeight="1">
      <c r="A45" s="34"/>
      <c r="B45" s="34"/>
      <c r="C45" s="37" t="s">
        <v>228</v>
      </c>
      <c r="D45" s="32">
        <v>2000000</v>
      </c>
      <c r="E45" s="32">
        <v>2000000</v>
      </c>
      <c r="F45" s="68">
        <v>2000000</v>
      </c>
      <c r="G45" s="66">
        <f t="shared" si="0"/>
        <v>100</v>
      </c>
    </row>
    <row r="46" spans="1:256" s="71" customFormat="1" ht="22.5" customHeight="1">
      <c r="A46" s="34"/>
      <c r="B46" s="34">
        <v>60016</v>
      </c>
      <c r="C46" s="37" t="s">
        <v>20</v>
      </c>
      <c r="D46" s="32">
        <f>SUM(D47,D51)</f>
        <v>20197260</v>
      </c>
      <c r="E46" s="32">
        <f>SUM(E47,E51)</f>
        <v>21325124</v>
      </c>
      <c r="F46" s="32">
        <f>SUM(F47,F51)</f>
        <v>20777134.71</v>
      </c>
      <c r="G46" s="66">
        <f t="shared" si="0"/>
        <v>97.43031135481323</v>
      </c>
      <c r="IT46" s="9"/>
      <c r="IU46" s="9"/>
      <c r="IV46" s="9"/>
    </row>
    <row r="47" spans="1:7" ht="22.5" customHeight="1">
      <c r="A47" s="62"/>
      <c r="B47" s="62"/>
      <c r="C47" s="63" t="s">
        <v>438</v>
      </c>
      <c r="D47" s="32">
        <f>SUM(D48:D50)</f>
        <v>4738260</v>
      </c>
      <c r="E47" s="32">
        <f>SUM(E48:E50)</f>
        <v>7190124</v>
      </c>
      <c r="F47" s="32">
        <f>SUM(F48:F50)</f>
        <v>6660298.68</v>
      </c>
      <c r="G47" s="66">
        <f t="shared" si="0"/>
        <v>92.63120747291701</v>
      </c>
    </row>
    <row r="48" spans="1:7" ht="22.5" customHeight="1">
      <c r="A48" s="34"/>
      <c r="B48" s="34"/>
      <c r="C48" s="37" t="s">
        <v>439</v>
      </c>
      <c r="D48" s="32">
        <v>26600</v>
      </c>
      <c r="E48" s="32">
        <v>600</v>
      </c>
      <c r="F48" s="68">
        <v>0</v>
      </c>
      <c r="G48" s="66">
        <f t="shared" si="0"/>
        <v>0</v>
      </c>
    </row>
    <row r="49" spans="1:256" s="71" customFormat="1" ht="22.5" customHeight="1">
      <c r="A49" s="62"/>
      <c r="B49" s="62"/>
      <c r="C49" s="37" t="s">
        <v>452</v>
      </c>
      <c r="D49" s="32">
        <v>4707660</v>
      </c>
      <c r="E49" s="32">
        <v>7185524</v>
      </c>
      <c r="F49" s="68">
        <v>6657302.33</v>
      </c>
      <c r="G49" s="66">
        <f t="shared" si="0"/>
        <v>92.64880793662368</v>
      </c>
      <c r="IT49" s="9"/>
      <c r="IU49" s="9"/>
      <c r="IV49" s="9"/>
    </row>
    <row r="50" spans="1:256" s="71" customFormat="1" ht="20.25" customHeight="1">
      <c r="A50" s="34"/>
      <c r="B50" s="34"/>
      <c r="C50" s="37" t="s">
        <v>442</v>
      </c>
      <c r="D50" s="72">
        <v>4000</v>
      </c>
      <c r="E50" s="72">
        <v>4000</v>
      </c>
      <c r="F50" s="68">
        <v>2996.35</v>
      </c>
      <c r="G50" s="66">
        <f t="shared" si="0"/>
        <v>74.90875</v>
      </c>
      <c r="IT50" s="9"/>
      <c r="IU50" s="9"/>
      <c r="IV50" s="9"/>
    </row>
    <row r="51" spans="1:7" ht="19.5" customHeight="1">
      <c r="A51" s="34"/>
      <c r="B51" s="34"/>
      <c r="C51" s="63" t="s">
        <v>443</v>
      </c>
      <c r="D51" s="72">
        <f>SUM(D52:D53)</f>
        <v>15459000</v>
      </c>
      <c r="E51" s="72">
        <f>SUM(E52:E53)</f>
        <v>14135000</v>
      </c>
      <c r="F51" s="72">
        <f>SUM(F52:F53)</f>
        <v>14116836.03</v>
      </c>
      <c r="G51" s="66">
        <f t="shared" si="0"/>
        <v>99.87149649805447</v>
      </c>
    </row>
    <row r="52" spans="1:256" s="71" customFormat="1" ht="19.5" customHeight="1">
      <c r="A52" s="34"/>
      <c r="B52" s="34"/>
      <c r="C52" s="37" t="s">
        <v>444</v>
      </c>
      <c r="D52" s="72">
        <v>15099000</v>
      </c>
      <c r="E52" s="72">
        <v>13875000</v>
      </c>
      <c r="F52" s="68">
        <v>13857530.53</v>
      </c>
      <c r="G52" s="66">
        <f t="shared" si="0"/>
        <v>99.8740939099099</v>
      </c>
      <c r="IT52" s="9"/>
      <c r="IU52" s="9"/>
      <c r="IV52" s="9"/>
    </row>
    <row r="53" spans="1:7" ht="22.5" customHeight="1">
      <c r="A53" s="34"/>
      <c r="B53" s="34"/>
      <c r="C53" s="37" t="s">
        <v>227</v>
      </c>
      <c r="D53" s="72">
        <v>360000</v>
      </c>
      <c r="E53" s="72">
        <v>260000</v>
      </c>
      <c r="F53" s="68">
        <v>259305.5</v>
      </c>
      <c r="G53" s="66">
        <f t="shared" si="0"/>
        <v>99.73288461538462</v>
      </c>
    </row>
    <row r="54" spans="1:7" ht="18.75" customHeight="1">
      <c r="A54" s="62">
        <v>630</v>
      </c>
      <c r="B54" s="62"/>
      <c r="C54" s="63" t="s">
        <v>21</v>
      </c>
      <c r="D54" s="64">
        <f>SUM(D55,D59)</f>
        <v>830500</v>
      </c>
      <c r="E54" s="64">
        <f>SUM(E55,E59)</f>
        <v>875126</v>
      </c>
      <c r="F54" s="64">
        <f>SUM(F55,F59)</f>
        <v>833069.44</v>
      </c>
      <c r="G54" s="66">
        <f t="shared" si="0"/>
        <v>95.1942280311635</v>
      </c>
    </row>
    <row r="55" spans="1:7" ht="22.5" customHeight="1">
      <c r="A55" s="62"/>
      <c r="B55" s="62"/>
      <c r="C55" s="63" t="s">
        <v>438</v>
      </c>
      <c r="D55" s="32">
        <f>SUM(D56:D58)</f>
        <v>830500</v>
      </c>
      <c r="E55" s="32">
        <f>SUM(E56:E58)</f>
        <v>839841</v>
      </c>
      <c r="F55" s="32">
        <f>SUM(F56:F58)</f>
        <v>798113.99</v>
      </c>
      <c r="G55" s="66">
        <f t="shared" si="0"/>
        <v>95.03155835449806</v>
      </c>
    </row>
    <row r="56" spans="1:256" s="71" customFormat="1" ht="22.5" customHeight="1">
      <c r="A56" s="62"/>
      <c r="B56" s="62"/>
      <c r="C56" s="37" t="s">
        <v>439</v>
      </c>
      <c r="D56" s="32">
        <f aca="true" t="shared" si="3" ref="D56:F57">SUM(D69)</f>
        <v>111700</v>
      </c>
      <c r="E56" s="32">
        <f t="shared" si="3"/>
        <v>131150</v>
      </c>
      <c r="F56" s="32">
        <f t="shared" si="3"/>
        <v>119010.49</v>
      </c>
      <c r="G56" s="66">
        <f t="shared" si="0"/>
        <v>90.7437971788029</v>
      </c>
      <c r="IT56" s="9"/>
      <c r="IU56" s="9"/>
      <c r="IV56" s="9"/>
    </row>
    <row r="57" spans="1:256" s="40" customFormat="1" ht="22.5" customHeight="1">
      <c r="A57" s="34"/>
      <c r="B57" s="34"/>
      <c r="C57" s="37" t="s">
        <v>452</v>
      </c>
      <c r="D57" s="32">
        <f t="shared" si="3"/>
        <v>631800</v>
      </c>
      <c r="E57" s="32">
        <f t="shared" si="3"/>
        <v>615691</v>
      </c>
      <c r="F57" s="32">
        <f t="shared" si="3"/>
        <v>586103.5</v>
      </c>
      <c r="G57" s="66">
        <f t="shared" si="0"/>
        <v>95.19442382623751</v>
      </c>
      <c r="IT57" s="6"/>
      <c r="IU57" s="6"/>
      <c r="IV57" s="6"/>
    </row>
    <row r="58" spans="1:7" ht="22.5" customHeight="1">
      <c r="A58" s="34"/>
      <c r="B58" s="34"/>
      <c r="C58" s="37" t="s">
        <v>441</v>
      </c>
      <c r="D58" s="32">
        <f>SUM(D64)</f>
        <v>87000</v>
      </c>
      <c r="E58" s="32">
        <f>SUM(E64)</f>
        <v>93000</v>
      </c>
      <c r="F58" s="32">
        <f>SUM(F64)</f>
        <v>93000</v>
      </c>
      <c r="G58" s="66">
        <f t="shared" si="0"/>
        <v>100</v>
      </c>
    </row>
    <row r="59" spans="1:7" ht="22.5" customHeight="1">
      <c r="A59" s="34"/>
      <c r="B59" s="34"/>
      <c r="C59" s="63" t="s">
        <v>443</v>
      </c>
      <c r="D59" s="32">
        <f>SUM(D60:D61)</f>
        <v>0</v>
      </c>
      <c r="E59" s="32">
        <f>SUM(E60:E61)</f>
        <v>35285</v>
      </c>
      <c r="F59" s="32">
        <f>SUM(F60:F61)</f>
        <v>34955.45</v>
      </c>
      <c r="G59" s="66">
        <f t="shared" si="0"/>
        <v>99.06603372537904</v>
      </c>
    </row>
    <row r="60" spans="1:7" ht="22.5" customHeight="1">
      <c r="A60" s="34"/>
      <c r="B60" s="34"/>
      <c r="C60" s="37" t="s">
        <v>227</v>
      </c>
      <c r="D60" s="32">
        <f>SUM(D72)</f>
        <v>0</v>
      </c>
      <c r="E60" s="32">
        <f>SUM(E72)</f>
        <v>32226</v>
      </c>
      <c r="F60" s="32">
        <f>SUM(F72)</f>
        <v>31898.12</v>
      </c>
      <c r="G60" s="66">
        <f t="shared" si="0"/>
        <v>98.9825606653013</v>
      </c>
    </row>
    <row r="61" spans="1:7" ht="22.5" customHeight="1">
      <c r="A61" s="34"/>
      <c r="B61" s="34"/>
      <c r="C61" s="37" t="s">
        <v>228</v>
      </c>
      <c r="D61" s="32">
        <f>SUM(D66)</f>
        <v>0</v>
      </c>
      <c r="E61" s="32">
        <f>SUM(E66)</f>
        <v>3059</v>
      </c>
      <c r="F61" s="32">
        <f>SUM(F66)</f>
        <v>3057.33</v>
      </c>
      <c r="G61" s="66">
        <f t="shared" si="0"/>
        <v>99.94540699575025</v>
      </c>
    </row>
    <row r="62" spans="1:7" ht="22.5" customHeight="1">
      <c r="A62" s="34"/>
      <c r="B62" s="34">
        <v>63003</v>
      </c>
      <c r="C62" s="37" t="s">
        <v>176</v>
      </c>
      <c r="D62" s="32">
        <f>SUM(D63,D65)</f>
        <v>87000</v>
      </c>
      <c r="E62" s="32">
        <f>SUM(E63,E65)</f>
        <v>96059</v>
      </c>
      <c r="F62" s="32">
        <f>SUM(F63,F65)</f>
        <v>96057.33</v>
      </c>
      <c r="G62" s="66">
        <f t="shared" si="0"/>
        <v>99.99826148512894</v>
      </c>
    </row>
    <row r="63" spans="1:7" ht="22.5" customHeight="1">
      <c r="A63" s="62"/>
      <c r="B63" s="62"/>
      <c r="C63" s="63" t="s">
        <v>438</v>
      </c>
      <c r="D63" s="32">
        <f>SUM(D64:D64)</f>
        <v>87000</v>
      </c>
      <c r="E63" s="32">
        <f>SUM(E64:E64)</f>
        <v>93000</v>
      </c>
      <c r="F63" s="68">
        <f>SUM(F64:F64)</f>
        <v>93000</v>
      </c>
      <c r="G63" s="66">
        <f t="shared" si="0"/>
        <v>100</v>
      </c>
    </row>
    <row r="64" spans="1:7" ht="22.5" customHeight="1">
      <c r="A64" s="34"/>
      <c r="B64" s="34"/>
      <c r="C64" s="37" t="s">
        <v>441</v>
      </c>
      <c r="D64" s="32">
        <v>87000</v>
      </c>
      <c r="E64" s="32">
        <v>93000</v>
      </c>
      <c r="F64" s="68">
        <v>93000</v>
      </c>
      <c r="G64" s="66">
        <f t="shared" si="0"/>
        <v>100</v>
      </c>
    </row>
    <row r="65" spans="1:256" s="71" customFormat="1" ht="22.5" customHeight="1">
      <c r="A65" s="34"/>
      <c r="B65" s="34"/>
      <c r="C65" s="63" t="s">
        <v>443</v>
      </c>
      <c r="D65" s="32">
        <f>SUM(D66)</f>
        <v>0</v>
      </c>
      <c r="E65" s="32">
        <f>SUM(E66)</f>
        <v>3059</v>
      </c>
      <c r="F65" s="32">
        <f>SUM(F66)</f>
        <v>3057.33</v>
      </c>
      <c r="G65" s="66">
        <f t="shared" si="0"/>
        <v>99.94540699575025</v>
      </c>
      <c r="IT65" s="9"/>
      <c r="IU65" s="9"/>
      <c r="IV65" s="9"/>
    </row>
    <row r="66" spans="1:7" ht="22.5" customHeight="1">
      <c r="A66" s="34"/>
      <c r="B66" s="34"/>
      <c r="C66" s="37" t="s">
        <v>228</v>
      </c>
      <c r="D66" s="32">
        <v>0</v>
      </c>
      <c r="E66" s="32">
        <v>3059</v>
      </c>
      <c r="F66" s="68">
        <v>3057.33</v>
      </c>
      <c r="G66" s="66">
        <f t="shared" si="0"/>
        <v>99.94540699575025</v>
      </c>
    </row>
    <row r="67" spans="1:7" ht="22.5" customHeight="1">
      <c r="A67" s="34"/>
      <c r="B67" s="34">
        <v>63095</v>
      </c>
      <c r="C67" s="37" t="s">
        <v>10</v>
      </c>
      <c r="D67" s="32">
        <f>SUM(D68,D71)</f>
        <v>743500</v>
      </c>
      <c r="E67" s="32">
        <f>SUM(E68,E71)</f>
        <v>779067</v>
      </c>
      <c r="F67" s="32">
        <f>SUM(F68,F71)</f>
        <v>737012.11</v>
      </c>
      <c r="G67" s="66">
        <f t="shared" si="0"/>
        <v>94.60189046641688</v>
      </c>
    </row>
    <row r="68" spans="1:256" s="71" customFormat="1" ht="22.5" customHeight="1">
      <c r="A68" s="62"/>
      <c r="B68" s="62"/>
      <c r="C68" s="63" t="s">
        <v>438</v>
      </c>
      <c r="D68" s="32">
        <f>SUM(D69:D70)</f>
        <v>743500</v>
      </c>
      <c r="E68" s="32">
        <f>SUM(E69:E70)</f>
        <v>746841</v>
      </c>
      <c r="F68" s="32">
        <f>SUM(F69:F70)</f>
        <v>705113.99</v>
      </c>
      <c r="G68" s="66">
        <f t="shared" si="0"/>
        <v>94.41286565681317</v>
      </c>
      <c r="IT68" s="9"/>
      <c r="IU68" s="9"/>
      <c r="IV68" s="9"/>
    </row>
    <row r="69" spans="1:256" s="71" customFormat="1" ht="22.5" customHeight="1">
      <c r="A69" s="62"/>
      <c r="B69" s="62"/>
      <c r="C69" s="37" t="s">
        <v>439</v>
      </c>
      <c r="D69" s="32">
        <v>111700</v>
      </c>
      <c r="E69" s="32">
        <v>131150</v>
      </c>
      <c r="F69" s="68">
        <v>119010.49</v>
      </c>
      <c r="G69" s="66">
        <f t="shared" si="0"/>
        <v>90.7437971788029</v>
      </c>
      <c r="IT69" s="9"/>
      <c r="IU69" s="9"/>
      <c r="IV69" s="9"/>
    </row>
    <row r="70" spans="1:7" ht="22.5" customHeight="1">
      <c r="A70" s="34"/>
      <c r="B70" s="34"/>
      <c r="C70" s="37" t="s">
        <v>452</v>
      </c>
      <c r="D70" s="32">
        <v>631800</v>
      </c>
      <c r="E70" s="32">
        <v>615691</v>
      </c>
      <c r="F70" s="68">
        <v>586103.5</v>
      </c>
      <c r="G70" s="66">
        <f t="shared" si="0"/>
        <v>95.19442382623751</v>
      </c>
    </row>
    <row r="71" spans="1:7" ht="22.5" customHeight="1">
      <c r="A71" s="34"/>
      <c r="B71" s="34"/>
      <c r="C71" s="63" t="s">
        <v>443</v>
      </c>
      <c r="D71" s="32">
        <f>SUM(D72)</f>
        <v>0</v>
      </c>
      <c r="E71" s="32">
        <f>SUM(E72)</f>
        <v>32226</v>
      </c>
      <c r="F71" s="32">
        <f>SUM(F72)</f>
        <v>31898.12</v>
      </c>
      <c r="G71" s="66">
        <f t="shared" si="0"/>
        <v>98.9825606653013</v>
      </c>
    </row>
    <row r="72" spans="1:7" ht="22.5" customHeight="1">
      <c r="A72" s="34"/>
      <c r="B72" s="34"/>
      <c r="C72" s="37" t="s">
        <v>227</v>
      </c>
      <c r="D72" s="32">
        <v>0</v>
      </c>
      <c r="E72" s="32">
        <v>32226</v>
      </c>
      <c r="F72" s="68">
        <v>31898.12</v>
      </c>
      <c r="G72" s="66">
        <f t="shared" si="0"/>
        <v>98.9825606653013</v>
      </c>
    </row>
    <row r="73" spans="1:7" ht="22.5" customHeight="1">
      <c r="A73" s="62">
        <v>700</v>
      </c>
      <c r="B73" s="62"/>
      <c r="C73" s="63" t="s">
        <v>22</v>
      </c>
      <c r="D73" s="64">
        <f>SUM(D74,D78)</f>
        <v>4953000</v>
      </c>
      <c r="E73" s="64">
        <f>SUM(E74,E78)</f>
        <v>4402620</v>
      </c>
      <c r="F73" s="65">
        <f>SUM(F74,F78)</f>
        <v>3931642.6999999997</v>
      </c>
      <c r="G73" s="66">
        <f t="shared" si="0"/>
        <v>89.30234042456536</v>
      </c>
    </row>
    <row r="74" spans="1:7" ht="22.5" customHeight="1">
      <c r="A74" s="62"/>
      <c r="B74" s="62"/>
      <c r="C74" s="63" t="s">
        <v>438</v>
      </c>
      <c r="D74" s="32">
        <f>SUM(D75:D77)</f>
        <v>903000</v>
      </c>
      <c r="E74" s="32">
        <f>SUM(E75:E77)</f>
        <v>592620</v>
      </c>
      <c r="F74" s="32">
        <f>SUM(F75:F77)</f>
        <v>426071.69</v>
      </c>
      <c r="G74" s="66">
        <f t="shared" si="0"/>
        <v>71.89627248489757</v>
      </c>
    </row>
    <row r="75" spans="1:7" ht="22.5" customHeight="1">
      <c r="A75" s="34"/>
      <c r="B75" s="34"/>
      <c r="C75" s="37" t="s">
        <v>439</v>
      </c>
      <c r="D75" s="32">
        <f>SUM(D84)</f>
        <v>0</v>
      </c>
      <c r="E75" s="32">
        <f>SUM(E84)</f>
        <v>15620</v>
      </c>
      <c r="F75" s="32">
        <f>SUM(F84)</f>
        <v>12406.05</v>
      </c>
      <c r="G75" s="66">
        <f t="shared" si="0"/>
        <v>79.42413572343149</v>
      </c>
    </row>
    <row r="76" spans="1:7" ht="22.5" customHeight="1">
      <c r="A76" s="34"/>
      <c r="B76" s="34"/>
      <c r="C76" s="37" t="s">
        <v>452</v>
      </c>
      <c r="D76" s="32">
        <f>SUM(D85,D93)</f>
        <v>898000</v>
      </c>
      <c r="E76" s="32">
        <f>SUM(E85,E93)</f>
        <v>577000</v>
      </c>
      <c r="F76" s="32">
        <f>SUM(F85,F93)</f>
        <v>413665.64</v>
      </c>
      <c r="G76" s="66">
        <f t="shared" si="0"/>
        <v>71.69248526863086</v>
      </c>
    </row>
    <row r="77" spans="1:7" ht="22.5" customHeight="1">
      <c r="A77" s="34"/>
      <c r="B77" s="34"/>
      <c r="C77" s="37" t="s">
        <v>441</v>
      </c>
      <c r="D77" s="32">
        <f>SUM(D94)</f>
        <v>5000</v>
      </c>
      <c r="E77" s="32">
        <f>SUM(E94)</f>
        <v>0</v>
      </c>
      <c r="F77" s="32">
        <f>SUM(F94)</f>
        <v>0</v>
      </c>
      <c r="G77" s="386" t="s">
        <v>18</v>
      </c>
    </row>
    <row r="78" spans="1:7" ht="22.5" customHeight="1">
      <c r="A78" s="62"/>
      <c r="B78" s="62"/>
      <c r="C78" s="63" t="s">
        <v>443</v>
      </c>
      <c r="D78" s="32">
        <f>SUM(D79:D81)</f>
        <v>4050000</v>
      </c>
      <c r="E78" s="32">
        <f>SUM(E79:E81)</f>
        <v>3810000</v>
      </c>
      <c r="F78" s="32">
        <f>SUM(F79:F81)</f>
        <v>3505571.01</v>
      </c>
      <c r="G78" s="66">
        <f t="shared" si="0"/>
        <v>92.00973779527558</v>
      </c>
    </row>
    <row r="79" spans="1:256" s="71" customFormat="1" ht="22.5" customHeight="1">
      <c r="A79" s="34"/>
      <c r="B79" s="34"/>
      <c r="C79" s="37" t="s">
        <v>444</v>
      </c>
      <c r="D79" s="32">
        <f>SUM(D96)</f>
        <v>1300000</v>
      </c>
      <c r="E79" s="32">
        <f>SUM(E96)</f>
        <v>1310980</v>
      </c>
      <c r="F79" s="32">
        <f>SUM(F96)</f>
        <v>1273018.66</v>
      </c>
      <c r="G79" s="66">
        <f t="shared" si="0"/>
        <v>97.1043539947215</v>
      </c>
      <c r="IT79" s="9"/>
      <c r="IU79" s="9"/>
      <c r="IV79" s="9"/>
    </row>
    <row r="80" spans="1:7" ht="22.5" customHeight="1">
      <c r="A80" s="34"/>
      <c r="B80" s="34"/>
      <c r="C80" s="37" t="s">
        <v>227</v>
      </c>
      <c r="D80" s="32">
        <f>SUM(D87)</f>
        <v>750000</v>
      </c>
      <c r="E80" s="32">
        <f>SUM(E87)</f>
        <v>499020</v>
      </c>
      <c r="F80" s="32">
        <f>SUM(F87)</f>
        <v>232552.35</v>
      </c>
      <c r="G80" s="66">
        <f aca="true" t="shared" si="4" ref="G80:G149">F80/E80*100</f>
        <v>46.60180954671155</v>
      </c>
    </row>
    <row r="81" spans="1:7" ht="22.5" customHeight="1">
      <c r="A81" s="34"/>
      <c r="B81" s="34"/>
      <c r="C81" s="37" t="s">
        <v>445</v>
      </c>
      <c r="D81" s="32">
        <f>SUM(D90)</f>
        <v>2000000</v>
      </c>
      <c r="E81" s="32">
        <f>SUM(E90)</f>
        <v>2000000</v>
      </c>
      <c r="F81" s="32">
        <f>SUM(F90)</f>
        <v>2000000</v>
      </c>
      <c r="G81" s="66">
        <f t="shared" si="4"/>
        <v>100</v>
      </c>
    </row>
    <row r="82" spans="1:256" s="71" customFormat="1" ht="22.5" customHeight="1">
      <c r="A82" s="34"/>
      <c r="B82" s="34">
        <v>70005</v>
      </c>
      <c r="C82" s="37" t="s">
        <v>177</v>
      </c>
      <c r="D82" s="32">
        <f>SUM(D83,D86)</f>
        <v>1548000</v>
      </c>
      <c r="E82" s="32">
        <f>SUM(E83,E86)</f>
        <v>991640</v>
      </c>
      <c r="F82" s="68">
        <f>SUM(F83,F86)</f>
        <v>626562.21</v>
      </c>
      <c r="G82" s="66">
        <f t="shared" si="4"/>
        <v>63.1844429430035</v>
      </c>
      <c r="IT82" s="9"/>
      <c r="IU82" s="9"/>
      <c r="IV82" s="9"/>
    </row>
    <row r="83" spans="1:7" ht="22.5" customHeight="1">
      <c r="A83" s="62"/>
      <c r="B83" s="62"/>
      <c r="C83" s="63" t="s">
        <v>438</v>
      </c>
      <c r="D83" s="32">
        <f>SUM(D84:D85)</f>
        <v>798000</v>
      </c>
      <c r="E83" s="32">
        <f>SUM(E84:E85)</f>
        <v>492620</v>
      </c>
      <c r="F83" s="32">
        <f>SUM(F84:F85)</f>
        <v>394009.86</v>
      </c>
      <c r="G83" s="66">
        <f t="shared" si="4"/>
        <v>79.98251390524136</v>
      </c>
    </row>
    <row r="84" spans="1:7" ht="22.5" customHeight="1">
      <c r="A84" s="34"/>
      <c r="B84" s="34"/>
      <c r="C84" s="37" t="s">
        <v>439</v>
      </c>
      <c r="D84" s="32">
        <v>0</v>
      </c>
      <c r="E84" s="32">
        <v>15620</v>
      </c>
      <c r="F84" s="68">
        <v>12406.05</v>
      </c>
      <c r="G84" s="66">
        <f t="shared" si="4"/>
        <v>79.42413572343149</v>
      </c>
    </row>
    <row r="85" spans="1:7" ht="22.5" customHeight="1">
      <c r="A85" s="34"/>
      <c r="B85" s="34"/>
      <c r="C85" s="37" t="s">
        <v>452</v>
      </c>
      <c r="D85" s="32">
        <v>798000</v>
      </c>
      <c r="E85" s="32">
        <v>477000</v>
      </c>
      <c r="F85" s="68">
        <v>381603.81</v>
      </c>
      <c r="G85" s="66">
        <f t="shared" si="4"/>
        <v>80.00079874213837</v>
      </c>
    </row>
    <row r="86" spans="1:7" ht="22.5" customHeight="1">
      <c r="A86" s="62"/>
      <c r="B86" s="62"/>
      <c r="C86" s="63" t="s">
        <v>443</v>
      </c>
      <c r="D86" s="32">
        <f>SUM(D87)</f>
        <v>750000</v>
      </c>
      <c r="E86" s="32">
        <f>SUM(E87)</f>
        <v>499020</v>
      </c>
      <c r="F86" s="68">
        <f>SUM(F87)</f>
        <v>232552.35</v>
      </c>
      <c r="G86" s="66">
        <f t="shared" si="4"/>
        <v>46.60180954671155</v>
      </c>
    </row>
    <row r="87" spans="1:7" ht="22.5" customHeight="1">
      <c r="A87" s="34"/>
      <c r="B87" s="34"/>
      <c r="C87" s="37" t="s">
        <v>227</v>
      </c>
      <c r="D87" s="72">
        <v>750000</v>
      </c>
      <c r="E87" s="72">
        <v>499020</v>
      </c>
      <c r="F87" s="68">
        <v>232552.35</v>
      </c>
      <c r="G87" s="66">
        <f t="shared" si="4"/>
        <v>46.60180954671155</v>
      </c>
    </row>
    <row r="88" spans="1:7" ht="22.5" customHeight="1">
      <c r="A88" s="34"/>
      <c r="B88" s="34">
        <v>70021</v>
      </c>
      <c r="C88" s="37" t="s">
        <v>350</v>
      </c>
      <c r="D88" s="32">
        <f>SUM(D89)</f>
        <v>2000000</v>
      </c>
      <c r="E88" s="32">
        <f>SUM(E89)</f>
        <v>2000000</v>
      </c>
      <c r="F88" s="32">
        <f>SUM(F89)</f>
        <v>2000000</v>
      </c>
      <c r="G88" s="66">
        <f t="shared" si="4"/>
        <v>100</v>
      </c>
    </row>
    <row r="89" spans="1:7" ht="22.5" customHeight="1">
      <c r="A89" s="62"/>
      <c r="B89" s="62"/>
      <c r="C89" s="63" t="s">
        <v>443</v>
      </c>
      <c r="D89" s="32">
        <f>SUM(D90:D90)</f>
        <v>2000000</v>
      </c>
      <c r="E89" s="32">
        <f>SUM(E90:E90)</f>
        <v>2000000</v>
      </c>
      <c r="F89" s="68">
        <f>SUM(F90:F90)</f>
        <v>2000000</v>
      </c>
      <c r="G89" s="66">
        <f t="shared" si="4"/>
        <v>100</v>
      </c>
    </row>
    <row r="90" spans="1:7" ht="22.5" customHeight="1">
      <c r="A90" s="34"/>
      <c r="B90" s="34"/>
      <c r="C90" s="37" t="s">
        <v>445</v>
      </c>
      <c r="D90" s="32">
        <v>2000000</v>
      </c>
      <c r="E90" s="32">
        <v>2000000</v>
      </c>
      <c r="F90" s="68">
        <v>2000000</v>
      </c>
      <c r="G90" s="66">
        <f t="shared" si="4"/>
        <v>100</v>
      </c>
    </row>
    <row r="91" spans="1:7" ht="22.5" customHeight="1">
      <c r="A91" s="34"/>
      <c r="B91" s="34">
        <v>70095</v>
      </c>
      <c r="C91" s="37" t="s">
        <v>10</v>
      </c>
      <c r="D91" s="32">
        <f>SUM(D92,D95)</f>
        <v>1405000</v>
      </c>
      <c r="E91" s="32">
        <f>SUM(E92,E95)</f>
        <v>1410980</v>
      </c>
      <c r="F91" s="32">
        <f>SUM(F92,F95)</f>
        <v>1305080.49</v>
      </c>
      <c r="G91" s="66">
        <f t="shared" si="4"/>
        <v>92.49461296403918</v>
      </c>
    </row>
    <row r="92" spans="1:7" ht="22.5" customHeight="1">
      <c r="A92" s="62"/>
      <c r="B92" s="62"/>
      <c r="C92" s="63" t="s">
        <v>438</v>
      </c>
      <c r="D92" s="32">
        <f>SUM(D93:D94)</f>
        <v>105000</v>
      </c>
      <c r="E92" s="32">
        <f>SUM(E93:E94)</f>
        <v>100000</v>
      </c>
      <c r="F92" s="32">
        <f>SUM(F93:F94)</f>
        <v>32061.83</v>
      </c>
      <c r="G92" s="66">
        <f t="shared" si="4"/>
        <v>32.06183</v>
      </c>
    </row>
    <row r="93" spans="1:7" ht="22.5" customHeight="1">
      <c r="A93" s="34"/>
      <c r="B93" s="34"/>
      <c r="C93" s="37" t="s">
        <v>452</v>
      </c>
      <c r="D93" s="72">
        <v>100000</v>
      </c>
      <c r="E93" s="72">
        <v>100000</v>
      </c>
      <c r="F93" s="68">
        <v>32061.83</v>
      </c>
      <c r="G93" s="66">
        <f t="shared" si="4"/>
        <v>32.06183</v>
      </c>
    </row>
    <row r="94" spans="1:256" s="71" customFormat="1" ht="22.5" customHeight="1">
      <c r="A94" s="34"/>
      <c r="B94" s="34"/>
      <c r="C94" s="37" t="s">
        <v>441</v>
      </c>
      <c r="D94" s="72">
        <v>5000</v>
      </c>
      <c r="E94" s="72">
        <v>0</v>
      </c>
      <c r="F94" s="68">
        <v>0</v>
      </c>
      <c r="G94" s="386" t="s">
        <v>18</v>
      </c>
      <c r="IT94" s="9"/>
      <c r="IU94" s="9"/>
      <c r="IV94" s="9"/>
    </row>
    <row r="95" spans="1:7" ht="22.5" customHeight="1">
      <c r="A95" s="34"/>
      <c r="B95" s="34"/>
      <c r="C95" s="63" t="s">
        <v>443</v>
      </c>
      <c r="D95" s="32">
        <f>SUM(D96)</f>
        <v>1300000</v>
      </c>
      <c r="E95" s="32">
        <f>SUM(E96)</f>
        <v>1310980</v>
      </c>
      <c r="F95" s="32">
        <f>SUM(F96)</f>
        <v>1273018.66</v>
      </c>
      <c r="G95" s="66">
        <f t="shared" si="4"/>
        <v>97.1043539947215</v>
      </c>
    </row>
    <row r="96" spans="1:256" s="71" customFormat="1" ht="22.5" customHeight="1">
      <c r="A96" s="62"/>
      <c r="B96" s="62"/>
      <c r="C96" s="37" t="s">
        <v>444</v>
      </c>
      <c r="D96" s="32">
        <v>1300000</v>
      </c>
      <c r="E96" s="32">
        <v>1310980</v>
      </c>
      <c r="F96" s="68">
        <v>1273018.66</v>
      </c>
      <c r="G96" s="66">
        <f t="shared" si="4"/>
        <v>97.1043539947215</v>
      </c>
      <c r="IT96" s="9"/>
      <c r="IU96" s="9"/>
      <c r="IV96" s="9"/>
    </row>
    <row r="97" spans="1:7" ht="22.5" customHeight="1">
      <c r="A97" s="62">
        <v>710</v>
      </c>
      <c r="B97" s="62"/>
      <c r="C97" s="63" t="s">
        <v>36</v>
      </c>
      <c r="D97" s="64">
        <f>SUM(D98,D101)</f>
        <v>1877400</v>
      </c>
      <c r="E97" s="64">
        <f>SUM(E98,E101)</f>
        <v>1876500</v>
      </c>
      <c r="F97" s="64">
        <f>SUM(F98,F101)</f>
        <v>1807242.25</v>
      </c>
      <c r="G97" s="66">
        <f t="shared" si="4"/>
        <v>96.30920596855849</v>
      </c>
    </row>
    <row r="98" spans="1:7" ht="22.5" customHeight="1">
      <c r="A98" s="62"/>
      <c r="B98" s="62"/>
      <c r="C98" s="63" t="s">
        <v>438</v>
      </c>
      <c r="D98" s="32">
        <f>SUM(D99:D100)</f>
        <v>769400</v>
      </c>
      <c r="E98" s="32">
        <f>SUM(E99:E100)</f>
        <v>703400</v>
      </c>
      <c r="F98" s="32">
        <f>SUM(F99:F100)</f>
        <v>647816.83</v>
      </c>
      <c r="G98" s="66">
        <f t="shared" si="4"/>
        <v>92.09792863235712</v>
      </c>
    </row>
    <row r="99" spans="1:256" s="71" customFormat="1" ht="22.5" customHeight="1">
      <c r="A99" s="62"/>
      <c r="B99" s="62"/>
      <c r="C99" s="37" t="s">
        <v>439</v>
      </c>
      <c r="D99" s="32">
        <f>SUM(D105)</f>
        <v>6000</v>
      </c>
      <c r="E99" s="32">
        <f>SUM(E105)</f>
        <v>6000</v>
      </c>
      <c r="F99" s="32">
        <f>SUM(F105)</f>
        <v>3325.38</v>
      </c>
      <c r="G99" s="66">
        <f t="shared" si="4"/>
        <v>55.423</v>
      </c>
      <c r="IT99" s="9"/>
      <c r="IU99" s="9"/>
      <c r="IV99" s="9"/>
    </row>
    <row r="100" spans="1:7" ht="22.5" customHeight="1">
      <c r="A100" s="62"/>
      <c r="B100" s="62"/>
      <c r="C100" s="37" t="s">
        <v>452</v>
      </c>
      <c r="D100" s="32">
        <f>SUM(D106,D109,D112)</f>
        <v>763400</v>
      </c>
      <c r="E100" s="32">
        <f>SUM(E106,E109,E112)</f>
        <v>697400</v>
      </c>
      <c r="F100" s="32">
        <f>SUM(F106,F109,F112)</f>
        <v>644491.45</v>
      </c>
      <c r="G100" s="66">
        <f t="shared" si="4"/>
        <v>92.41345712646974</v>
      </c>
    </row>
    <row r="101" spans="1:7" ht="22.5" customHeight="1">
      <c r="A101" s="34"/>
      <c r="B101" s="34"/>
      <c r="C101" s="63" t="s">
        <v>443</v>
      </c>
      <c r="D101" s="32">
        <f>SUM(D102)</f>
        <v>1108000</v>
      </c>
      <c r="E101" s="32">
        <f>SUM(E102)</f>
        <v>1173100</v>
      </c>
      <c r="F101" s="32">
        <f>SUM(F102)</f>
        <v>1159425.42</v>
      </c>
      <c r="G101" s="66">
        <f t="shared" si="4"/>
        <v>98.83432102975023</v>
      </c>
    </row>
    <row r="102" spans="1:256" s="71" customFormat="1" ht="22.5" customHeight="1">
      <c r="A102" s="62"/>
      <c r="B102" s="62"/>
      <c r="C102" s="37" t="s">
        <v>444</v>
      </c>
      <c r="D102" s="32">
        <f>SUM(D115)</f>
        <v>1108000</v>
      </c>
      <c r="E102" s="32">
        <f>SUM(E115)</f>
        <v>1173100</v>
      </c>
      <c r="F102" s="32">
        <f>SUM(F115)</f>
        <v>1159425.42</v>
      </c>
      <c r="G102" s="66">
        <f t="shared" si="4"/>
        <v>98.83432102975023</v>
      </c>
      <c r="IT102" s="9"/>
      <c r="IU102" s="9"/>
      <c r="IV102" s="9"/>
    </row>
    <row r="103" spans="1:7" ht="22.5" customHeight="1">
      <c r="A103" s="34"/>
      <c r="B103" s="34">
        <v>71004</v>
      </c>
      <c r="C103" s="37" t="s">
        <v>178</v>
      </c>
      <c r="D103" s="32">
        <f>SUM(D104)</f>
        <v>322000</v>
      </c>
      <c r="E103" s="32">
        <f>SUM(E104)</f>
        <v>242000</v>
      </c>
      <c r="F103" s="32">
        <f>SUM(F104)</f>
        <v>217371.5</v>
      </c>
      <c r="G103" s="66">
        <f t="shared" si="4"/>
        <v>89.82293388429751</v>
      </c>
    </row>
    <row r="104" spans="1:7" ht="22.5" customHeight="1">
      <c r="A104" s="62"/>
      <c r="B104" s="62"/>
      <c r="C104" s="63" t="s">
        <v>438</v>
      </c>
      <c r="D104" s="32">
        <f>SUM(D105:D106)</f>
        <v>322000</v>
      </c>
      <c r="E104" s="32">
        <f>SUM(E105:E106)</f>
        <v>242000</v>
      </c>
      <c r="F104" s="32">
        <f>SUM(F105:F106)</f>
        <v>217371.5</v>
      </c>
      <c r="G104" s="66">
        <f t="shared" si="4"/>
        <v>89.82293388429751</v>
      </c>
    </row>
    <row r="105" spans="1:256" s="71" customFormat="1" ht="22.5" customHeight="1">
      <c r="A105" s="62"/>
      <c r="B105" s="62"/>
      <c r="C105" s="37" t="s">
        <v>439</v>
      </c>
      <c r="D105" s="32">
        <v>6000</v>
      </c>
      <c r="E105" s="32">
        <v>6000</v>
      </c>
      <c r="F105" s="68">
        <v>3325.38</v>
      </c>
      <c r="G105" s="66">
        <f t="shared" si="4"/>
        <v>55.423</v>
      </c>
      <c r="IT105" s="9"/>
      <c r="IU105" s="9"/>
      <c r="IV105" s="9"/>
    </row>
    <row r="106" spans="1:7" ht="22.5" customHeight="1">
      <c r="A106" s="34"/>
      <c r="B106" s="34"/>
      <c r="C106" s="37" t="s">
        <v>452</v>
      </c>
      <c r="D106" s="32">
        <v>316000</v>
      </c>
      <c r="E106" s="32">
        <v>236000</v>
      </c>
      <c r="F106" s="68">
        <v>214046.12</v>
      </c>
      <c r="G106" s="66">
        <f t="shared" si="4"/>
        <v>90.69750847457627</v>
      </c>
    </row>
    <row r="107" spans="1:7" ht="22.5" customHeight="1">
      <c r="A107" s="34"/>
      <c r="B107" s="34">
        <v>71014</v>
      </c>
      <c r="C107" s="37" t="s">
        <v>179</v>
      </c>
      <c r="D107" s="32">
        <f aca="true" t="shared" si="5" ref="D107:F108">SUM(D108)</f>
        <v>3000</v>
      </c>
      <c r="E107" s="32">
        <f t="shared" si="5"/>
        <v>3000</v>
      </c>
      <c r="F107" s="68">
        <f t="shared" si="5"/>
        <v>1137.3</v>
      </c>
      <c r="G107" s="66">
        <f t="shared" si="4"/>
        <v>37.91</v>
      </c>
    </row>
    <row r="108" spans="1:256" s="71" customFormat="1" ht="22.5" customHeight="1">
      <c r="A108" s="62"/>
      <c r="B108" s="62"/>
      <c r="C108" s="63" t="s">
        <v>438</v>
      </c>
      <c r="D108" s="32">
        <f t="shared" si="5"/>
        <v>3000</v>
      </c>
      <c r="E108" s="32">
        <f t="shared" si="5"/>
        <v>3000</v>
      </c>
      <c r="F108" s="68">
        <f t="shared" si="5"/>
        <v>1137.3</v>
      </c>
      <c r="G108" s="66">
        <f t="shared" si="4"/>
        <v>37.91</v>
      </c>
      <c r="IT108" s="9"/>
      <c r="IU108" s="9"/>
      <c r="IV108" s="9"/>
    </row>
    <row r="109" spans="1:256" s="71" customFormat="1" ht="22.5" customHeight="1">
      <c r="A109" s="34"/>
      <c r="B109" s="34"/>
      <c r="C109" s="37" t="s">
        <v>452</v>
      </c>
      <c r="D109" s="32">
        <v>3000</v>
      </c>
      <c r="E109" s="32">
        <v>3000</v>
      </c>
      <c r="F109" s="68">
        <v>1137.3</v>
      </c>
      <c r="G109" s="66">
        <f t="shared" si="4"/>
        <v>37.91</v>
      </c>
      <c r="IT109" s="9"/>
      <c r="IU109" s="9"/>
      <c r="IV109" s="9"/>
    </row>
    <row r="110" spans="1:7" ht="22.5" customHeight="1">
      <c r="A110" s="34"/>
      <c r="B110" s="34">
        <v>71035</v>
      </c>
      <c r="C110" s="37" t="s">
        <v>37</v>
      </c>
      <c r="D110" s="32">
        <f aca="true" t="shared" si="6" ref="D110:F111">SUM(D111)</f>
        <v>444400</v>
      </c>
      <c r="E110" s="32">
        <f t="shared" si="6"/>
        <v>458400</v>
      </c>
      <c r="F110" s="32">
        <f t="shared" si="6"/>
        <v>429308.03</v>
      </c>
      <c r="G110" s="66">
        <f t="shared" si="4"/>
        <v>93.6535842059337</v>
      </c>
    </row>
    <row r="111" spans="1:256" s="71" customFormat="1" ht="22.5" customHeight="1">
      <c r="A111" s="62"/>
      <c r="B111" s="62"/>
      <c r="C111" s="63" t="s">
        <v>438</v>
      </c>
      <c r="D111" s="32">
        <f t="shared" si="6"/>
        <v>444400</v>
      </c>
      <c r="E111" s="32">
        <f t="shared" si="6"/>
        <v>458400</v>
      </c>
      <c r="F111" s="68">
        <f t="shared" si="6"/>
        <v>429308.03</v>
      </c>
      <c r="G111" s="66">
        <f t="shared" si="4"/>
        <v>93.6535842059337</v>
      </c>
      <c r="IT111" s="9"/>
      <c r="IU111" s="9"/>
      <c r="IV111" s="9"/>
    </row>
    <row r="112" spans="1:7" ht="22.5" customHeight="1">
      <c r="A112" s="34"/>
      <c r="B112" s="34"/>
      <c r="C112" s="37" t="s">
        <v>452</v>
      </c>
      <c r="D112" s="32">
        <v>444400</v>
      </c>
      <c r="E112" s="32">
        <v>458400</v>
      </c>
      <c r="F112" s="68">
        <v>429308.03</v>
      </c>
      <c r="G112" s="66">
        <f t="shared" si="4"/>
        <v>93.6535842059337</v>
      </c>
    </row>
    <row r="113" spans="1:7" ht="22.5" customHeight="1">
      <c r="A113" s="34"/>
      <c r="B113" s="34">
        <v>71095</v>
      </c>
      <c r="C113" s="37" t="s">
        <v>10</v>
      </c>
      <c r="D113" s="32">
        <f aca="true" t="shared" si="7" ref="D113:F114">SUM(D114)</f>
        <v>1108000</v>
      </c>
      <c r="E113" s="32">
        <f t="shared" si="7"/>
        <v>1173100</v>
      </c>
      <c r="F113" s="32">
        <f t="shared" si="7"/>
        <v>1159425.42</v>
      </c>
      <c r="G113" s="66">
        <f t="shared" si="4"/>
        <v>98.83432102975023</v>
      </c>
    </row>
    <row r="114" spans="1:256" s="71" customFormat="1" ht="22.5" customHeight="1">
      <c r="A114" s="34"/>
      <c r="B114" s="34"/>
      <c r="C114" s="63" t="s">
        <v>443</v>
      </c>
      <c r="D114" s="32">
        <f t="shared" si="7"/>
        <v>1108000</v>
      </c>
      <c r="E114" s="32">
        <f t="shared" si="7"/>
        <v>1173100</v>
      </c>
      <c r="F114" s="32">
        <f t="shared" si="7"/>
        <v>1159425.42</v>
      </c>
      <c r="G114" s="66">
        <f t="shared" si="4"/>
        <v>98.83432102975023</v>
      </c>
      <c r="IT114" s="9"/>
      <c r="IU114" s="9"/>
      <c r="IV114" s="9"/>
    </row>
    <row r="115" spans="1:256" s="71" customFormat="1" ht="22.5" customHeight="1">
      <c r="A115" s="34"/>
      <c r="B115" s="34"/>
      <c r="C115" s="37" t="s">
        <v>444</v>
      </c>
      <c r="D115" s="32">
        <v>1108000</v>
      </c>
      <c r="E115" s="32">
        <v>1173100</v>
      </c>
      <c r="F115" s="68">
        <v>1159425.42</v>
      </c>
      <c r="G115" s="66">
        <f t="shared" si="4"/>
        <v>98.83432102975023</v>
      </c>
      <c r="IT115" s="9"/>
      <c r="IU115" s="9"/>
      <c r="IV115" s="9"/>
    </row>
    <row r="116" spans="1:7" ht="22.5" customHeight="1">
      <c r="A116" s="62">
        <v>750</v>
      </c>
      <c r="B116" s="62"/>
      <c r="C116" s="63" t="s">
        <v>40</v>
      </c>
      <c r="D116" s="64">
        <f>SUM(D117,D122)</f>
        <v>17593289</v>
      </c>
      <c r="E116" s="64">
        <f>SUM(E117,E122)</f>
        <v>17832758</v>
      </c>
      <c r="F116" s="64">
        <f>SUM(F117,F122)</f>
        <v>16664047.700000001</v>
      </c>
      <c r="G116" s="66">
        <f t="shared" si="4"/>
        <v>93.44627286480308</v>
      </c>
    </row>
    <row r="117" spans="1:7" ht="22.5" customHeight="1">
      <c r="A117" s="62"/>
      <c r="B117" s="62"/>
      <c r="C117" s="63" t="s">
        <v>438</v>
      </c>
      <c r="D117" s="32">
        <f>SUM(D118:D121)</f>
        <v>16244589</v>
      </c>
      <c r="E117" s="32">
        <f>SUM(E118:E121)</f>
        <v>16424640</v>
      </c>
      <c r="F117" s="32">
        <f>SUM(F118:F121)</f>
        <v>15276801.850000001</v>
      </c>
      <c r="G117" s="66">
        <f t="shared" si="4"/>
        <v>93.01148670534027</v>
      </c>
    </row>
    <row r="118" spans="1:256" s="71" customFormat="1" ht="22.5" customHeight="1">
      <c r="A118" s="34"/>
      <c r="B118" s="34"/>
      <c r="C118" s="37" t="s">
        <v>439</v>
      </c>
      <c r="D118" s="32">
        <f>SUM(D128,D136,D144,D149,D155)</f>
        <v>11087300</v>
      </c>
      <c r="E118" s="32">
        <f>SUM(E128,E136,E144,E149,E155)</f>
        <v>11182736</v>
      </c>
      <c r="F118" s="32">
        <f>SUM(F128,F136,F144,F149,F155)</f>
        <v>10536914.47</v>
      </c>
      <c r="G118" s="66">
        <f t="shared" si="4"/>
        <v>94.2248343339233</v>
      </c>
      <c r="IT118" s="9"/>
      <c r="IU118" s="9"/>
      <c r="IV118" s="9"/>
    </row>
    <row r="119" spans="1:7" ht="22.5" customHeight="1">
      <c r="A119" s="34"/>
      <c r="B119" s="34"/>
      <c r="C119" s="37" t="s">
        <v>452</v>
      </c>
      <c r="D119" s="32">
        <f>SUM(D129,D132,D137,D145,D150,D156)</f>
        <v>4456559</v>
      </c>
      <c r="E119" s="32">
        <f>SUM(E129,E132,E137,E145,E150,E156)</f>
        <v>4524473</v>
      </c>
      <c r="F119" s="32">
        <f>SUM(F129,F132,F137,F145,F150,F156)</f>
        <v>4109321.8800000004</v>
      </c>
      <c r="G119" s="66">
        <f t="shared" si="4"/>
        <v>90.82432097616675</v>
      </c>
    </row>
    <row r="120" spans="1:7" ht="22.5" customHeight="1">
      <c r="A120" s="34"/>
      <c r="B120" s="34"/>
      <c r="C120" s="37" t="s">
        <v>441</v>
      </c>
      <c r="D120" s="32">
        <f>SUM(D151,D157)</f>
        <v>80000</v>
      </c>
      <c r="E120" s="32">
        <f>SUM(E151,E157)</f>
        <v>99400</v>
      </c>
      <c r="F120" s="32">
        <f>SUM(F151,F157)</f>
        <v>99319</v>
      </c>
      <c r="G120" s="66">
        <f t="shared" si="4"/>
        <v>99.91851106639838</v>
      </c>
    </row>
    <row r="121" spans="1:256" s="71" customFormat="1" ht="22.5" customHeight="1">
      <c r="A121" s="34"/>
      <c r="B121" s="34"/>
      <c r="C121" s="37" t="s">
        <v>442</v>
      </c>
      <c r="D121" s="32">
        <f>SUM(D133,D138,D146,D152,D158)</f>
        <v>620730</v>
      </c>
      <c r="E121" s="32">
        <f>SUM(E133,E138,E146,E152,E158)</f>
        <v>618031</v>
      </c>
      <c r="F121" s="32">
        <f>SUM(F133,F138,F146,F152,F158)</f>
        <v>531246.5</v>
      </c>
      <c r="G121" s="66">
        <f t="shared" si="4"/>
        <v>85.95790502418164</v>
      </c>
      <c r="IT121" s="9"/>
      <c r="IU121" s="9"/>
      <c r="IV121" s="9"/>
    </row>
    <row r="122" spans="1:7" ht="22.5" customHeight="1">
      <c r="A122" s="34"/>
      <c r="B122" s="34"/>
      <c r="C122" s="63" t="s">
        <v>443</v>
      </c>
      <c r="D122" s="32">
        <f>SUM(D123:D125)</f>
        <v>1348700</v>
      </c>
      <c r="E122" s="32">
        <f>SUM(E123:E125)</f>
        <v>1408118</v>
      </c>
      <c r="F122" s="32">
        <f>SUM(F123:F125)</f>
        <v>1387245.8499999999</v>
      </c>
      <c r="G122" s="66">
        <f t="shared" si="4"/>
        <v>98.51772720752095</v>
      </c>
    </row>
    <row r="123" spans="1:256" s="71" customFormat="1" ht="22.5" customHeight="1">
      <c r="A123" s="62"/>
      <c r="B123" s="62"/>
      <c r="C123" s="37" t="s">
        <v>444</v>
      </c>
      <c r="D123" s="32">
        <f aca="true" t="shared" si="8" ref="D123:F124">SUM(D140)</f>
        <v>1248700</v>
      </c>
      <c r="E123" s="32">
        <f t="shared" si="8"/>
        <v>1191423</v>
      </c>
      <c r="F123" s="32">
        <f t="shared" si="8"/>
        <v>1170684.44</v>
      </c>
      <c r="G123" s="66">
        <f t="shared" si="4"/>
        <v>98.2593453374662</v>
      </c>
      <c r="IT123" s="9"/>
      <c r="IU123" s="9"/>
      <c r="IV123" s="9"/>
    </row>
    <row r="124" spans="1:7" ht="22.5" customHeight="1">
      <c r="A124" s="62"/>
      <c r="B124" s="62"/>
      <c r="C124" s="37" t="s">
        <v>227</v>
      </c>
      <c r="D124" s="32">
        <f t="shared" si="8"/>
        <v>80000</v>
      </c>
      <c r="E124" s="32">
        <f t="shared" si="8"/>
        <v>196695</v>
      </c>
      <c r="F124" s="32">
        <f t="shared" si="8"/>
        <v>196561.41</v>
      </c>
      <c r="G124" s="66">
        <f t="shared" si="4"/>
        <v>99.93208266605659</v>
      </c>
    </row>
    <row r="125" spans="1:7" ht="22.5" customHeight="1">
      <c r="A125" s="62"/>
      <c r="B125" s="62"/>
      <c r="C125" s="37" t="s">
        <v>445</v>
      </c>
      <c r="D125" s="32">
        <f>SUM(D160)</f>
        <v>20000</v>
      </c>
      <c r="E125" s="32">
        <f>SUM(E160)</f>
        <v>20000</v>
      </c>
      <c r="F125" s="32">
        <f>SUM(F160)</f>
        <v>20000</v>
      </c>
      <c r="G125" s="66">
        <f t="shared" si="4"/>
        <v>100</v>
      </c>
    </row>
    <row r="126" spans="1:7" ht="22.5" customHeight="1">
      <c r="A126" s="34"/>
      <c r="B126" s="34">
        <v>75011</v>
      </c>
      <c r="C126" s="37" t="s">
        <v>41</v>
      </c>
      <c r="D126" s="32">
        <f>SUM(D127)</f>
        <v>335751</v>
      </c>
      <c r="E126" s="32">
        <f>SUM(E127)</f>
        <v>335751</v>
      </c>
      <c r="F126" s="68">
        <f>SUM(F127)</f>
        <v>335751</v>
      </c>
      <c r="G126" s="66">
        <f t="shared" si="4"/>
        <v>100</v>
      </c>
    </row>
    <row r="127" spans="1:7" ht="22.5" customHeight="1">
      <c r="A127" s="62"/>
      <c r="B127" s="62"/>
      <c r="C127" s="63" t="s">
        <v>438</v>
      </c>
      <c r="D127" s="32">
        <f>SUM(D128:D129)</f>
        <v>335751</v>
      </c>
      <c r="E127" s="32">
        <f>SUM(E128:E129)</f>
        <v>335751</v>
      </c>
      <c r="F127" s="68">
        <f>SUM(F128:F129)</f>
        <v>335751</v>
      </c>
      <c r="G127" s="66">
        <f t="shared" si="4"/>
        <v>100</v>
      </c>
    </row>
    <row r="128" spans="1:7" ht="22.5" customHeight="1">
      <c r="A128" s="34"/>
      <c r="B128" s="34"/>
      <c r="C128" s="37" t="s">
        <v>439</v>
      </c>
      <c r="D128" s="32">
        <v>290050</v>
      </c>
      <c r="E128" s="32">
        <v>290050</v>
      </c>
      <c r="F128" s="68">
        <v>290050</v>
      </c>
      <c r="G128" s="66">
        <f t="shared" si="4"/>
        <v>100</v>
      </c>
    </row>
    <row r="129" spans="1:256" s="71" customFormat="1" ht="22.5" customHeight="1">
      <c r="A129" s="34"/>
      <c r="B129" s="34"/>
      <c r="C129" s="37" t="s">
        <v>452</v>
      </c>
      <c r="D129" s="32">
        <v>45701</v>
      </c>
      <c r="E129" s="32">
        <v>45701</v>
      </c>
      <c r="F129" s="68">
        <v>45701</v>
      </c>
      <c r="G129" s="66">
        <f t="shared" si="4"/>
        <v>100</v>
      </c>
      <c r="IT129" s="9"/>
      <c r="IU129" s="9"/>
      <c r="IV129" s="9"/>
    </row>
    <row r="130" spans="1:7" ht="22.5" customHeight="1">
      <c r="A130" s="34"/>
      <c r="B130" s="34">
        <v>75022</v>
      </c>
      <c r="C130" s="37" t="s">
        <v>180</v>
      </c>
      <c r="D130" s="32">
        <f>SUM(D131)</f>
        <v>562500</v>
      </c>
      <c r="E130" s="32">
        <f>SUM(E131)</f>
        <v>562500</v>
      </c>
      <c r="F130" s="32">
        <f>SUM(F131)</f>
        <v>479926.81</v>
      </c>
      <c r="G130" s="66">
        <f t="shared" si="4"/>
        <v>85.32032177777778</v>
      </c>
    </row>
    <row r="131" spans="1:7" ht="22.5" customHeight="1">
      <c r="A131" s="62"/>
      <c r="B131" s="62"/>
      <c r="C131" s="63" t="s">
        <v>438</v>
      </c>
      <c r="D131" s="32">
        <f>SUM(D132:D133)</f>
        <v>562500</v>
      </c>
      <c r="E131" s="32">
        <f>SUM(E132:E133)</f>
        <v>562500</v>
      </c>
      <c r="F131" s="32">
        <f>SUM(F132:F133)</f>
        <v>479926.81</v>
      </c>
      <c r="G131" s="66">
        <f t="shared" si="4"/>
        <v>85.32032177777778</v>
      </c>
    </row>
    <row r="132" spans="1:7" ht="22.5" customHeight="1">
      <c r="A132" s="34"/>
      <c r="B132" s="34"/>
      <c r="C132" s="37" t="s">
        <v>440</v>
      </c>
      <c r="D132" s="32">
        <v>12500</v>
      </c>
      <c r="E132" s="32">
        <v>15200</v>
      </c>
      <c r="F132" s="68">
        <v>6795.72</v>
      </c>
      <c r="G132" s="66">
        <f t="shared" si="4"/>
        <v>44.708684210526314</v>
      </c>
    </row>
    <row r="133" spans="1:256" s="71" customFormat="1" ht="22.5" customHeight="1">
      <c r="A133" s="34"/>
      <c r="B133" s="34"/>
      <c r="C133" s="37" t="s">
        <v>442</v>
      </c>
      <c r="D133" s="32">
        <v>550000</v>
      </c>
      <c r="E133" s="32">
        <v>547300</v>
      </c>
      <c r="F133" s="68">
        <v>473131.09</v>
      </c>
      <c r="G133" s="66">
        <f t="shared" si="4"/>
        <v>86.44821670016445</v>
      </c>
      <c r="IT133" s="9"/>
      <c r="IU133" s="9"/>
      <c r="IV133" s="9"/>
    </row>
    <row r="134" spans="1:256" s="71" customFormat="1" ht="35.25" customHeight="1">
      <c r="A134" s="34"/>
      <c r="B134" s="34">
        <v>75023</v>
      </c>
      <c r="C134" s="37" t="s">
        <v>44</v>
      </c>
      <c r="D134" s="32">
        <f>SUM(D135,D139)</f>
        <v>15011718</v>
      </c>
      <c r="E134" s="32">
        <f>SUM(E135,E139)</f>
        <v>15229471</v>
      </c>
      <c r="F134" s="32">
        <f>SUM(F135,F139)</f>
        <v>14188666.9</v>
      </c>
      <c r="G134" s="66">
        <f t="shared" si="4"/>
        <v>93.16585520271848</v>
      </c>
      <c r="IT134" s="9"/>
      <c r="IU134" s="9"/>
      <c r="IV134" s="9"/>
    </row>
    <row r="135" spans="1:256" s="71" customFormat="1" ht="22.5" customHeight="1">
      <c r="A135" s="62"/>
      <c r="B135" s="62"/>
      <c r="C135" s="63" t="s">
        <v>438</v>
      </c>
      <c r="D135" s="32">
        <f>SUM(D136:D138)</f>
        <v>13683018</v>
      </c>
      <c r="E135" s="32">
        <f>SUM(E136:E138)</f>
        <v>13841353</v>
      </c>
      <c r="F135" s="32">
        <f>SUM(F136:F138)</f>
        <v>12821421.05</v>
      </c>
      <c r="G135" s="66">
        <f t="shared" si="4"/>
        <v>92.63126986212981</v>
      </c>
      <c r="IT135" s="9"/>
      <c r="IU135" s="9"/>
      <c r="IV135" s="9"/>
    </row>
    <row r="136" spans="1:7" ht="22.5" customHeight="1">
      <c r="A136" s="34"/>
      <c r="B136" s="34"/>
      <c r="C136" s="37" t="s">
        <v>439</v>
      </c>
      <c r="D136" s="32">
        <v>10748520</v>
      </c>
      <c r="E136" s="32">
        <v>10846320</v>
      </c>
      <c r="F136" s="68">
        <v>10201632.73</v>
      </c>
      <c r="G136" s="66">
        <f t="shared" si="4"/>
        <v>94.05616587008313</v>
      </c>
    </row>
    <row r="137" spans="1:7" ht="22.5" customHeight="1">
      <c r="A137" s="34"/>
      <c r="B137" s="34"/>
      <c r="C137" s="37" t="s">
        <v>452</v>
      </c>
      <c r="D137" s="32">
        <v>2905408</v>
      </c>
      <c r="E137" s="32">
        <v>2967943</v>
      </c>
      <c r="F137" s="68">
        <v>2597247.91</v>
      </c>
      <c r="G137" s="66">
        <f t="shared" si="4"/>
        <v>87.51003338002111</v>
      </c>
    </row>
    <row r="138" spans="1:256" s="71" customFormat="1" ht="22.5" customHeight="1">
      <c r="A138" s="34"/>
      <c r="B138" s="34"/>
      <c r="C138" s="37" t="s">
        <v>442</v>
      </c>
      <c r="D138" s="32">
        <v>29090</v>
      </c>
      <c r="E138" s="32">
        <v>27090</v>
      </c>
      <c r="F138" s="68">
        <v>22540.41</v>
      </c>
      <c r="G138" s="66">
        <f t="shared" si="4"/>
        <v>83.20564784053155</v>
      </c>
      <c r="IT138" s="9"/>
      <c r="IU138" s="9"/>
      <c r="IV138" s="9"/>
    </row>
    <row r="139" spans="1:7" ht="22.5" customHeight="1">
      <c r="A139" s="34"/>
      <c r="B139" s="34"/>
      <c r="C139" s="63" t="s">
        <v>443</v>
      </c>
      <c r="D139" s="32">
        <f>SUM(D140:D141)</f>
        <v>1328700</v>
      </c>
      <c r="E139" s="32">
        <f>SUM(E140:E141)</f>
        <v>1388118</v>
      </c>
      <c r="F139" s="32">
        <f>SUM(F140:F141)</f>
        <v>1367245.8499999999</v>
      </c>
      <c r="G139" s="66">
        <f t="shared" si="4"/>
        <v>98.496370625552</v>
      </c>
    </row>
    <row r="140" spans="1:7" ht="22.5" customHeight="1">
      <c r="A140" s="62"/>
      <c r="B140" s="62"/>
      <c r="C140" s="37" t="s">
        <v>444</v>
      </c>
      <c r="D140" s="32">
        <v>1248700</v>
      </c>
      <c r="E140" s="32">
        <v>1191423</v>
      </c>
      <c r="F140" s="32">
        <v>1170684.44</v>
      </c>
      <c r="G140" s="66">
        <f t="shared" si="4"/>
        <v>98.2593453374662</v>
      </c>
    </row>
    <row r="141" spans="1:7" ht="22.5" customHeight="1">
      <c r="A141" s="62"/>
      <c r="B141" s="62"/>
      <c r="C141" s="37" t="s">
        <v>227</v>
      </c>
      <c r="D141" s="32">
        <v>80000</v>
      </c>
      <c r="E141" s="32">
        <v>196695</v>
      </c>
      <c r="F141" s="32">
        <v>196561.41</v>
      </c>
      <c r="G141" s="66">
        <f t="shared" si="4"/>
        <v>99.93208266605659</v>
      </c>
    </row>
    <row r="142" spans="1:7" ht="22.5" customHeight="1">
      <c r="A142" s="34"/>
      <c r="B142" s="34">
        <v>75056</v>
      </c>
      <c r="C142" s="37" t="s">
        <v>424</v>
      </c>
      <c r="D142" s="32">
        <f>SUM(D143)</f>
        <v>0</v>
      </c>
      <c r="E142" s="32">
        <f>SUM(E143)</f>
        <v>9036</v>
      </c>
      <c r="F142" s="32">
        <f>SUM(F143)</f>
        <v>9034.98</v>
      </c>
      <c r="G142" s="66">
        <f t="shared" si="4"/>
        <v>99.98871181938911</v>
      </c>
    </row>
    <row r="143" spans="1:7" ht="22.5" customHeight="1">
      <c r="A143" s="62"/>
      <c r="B143" s="62"/>
      <c r="C143" s="63" t="s">
        <v>438</v>
      </c>
      <c r="D143" s="32">
        <f>SUM(D144:D146)</f>
        <v>0</v>
      </c>
      <c r="E143" s="32">
        <f>SUM(E144:E146)</f>
        <v>9036</v>
      </c>
      <c r="F143" s="32">
        <f>SUM(F144:F146)</f>
        <v>9034.98</v>
      </c>
      <c r="G143" s="66">
        <f t="shared" si="4"/>
        <v>99.98871181938911</v>
      </c>
    </row>
    <row r="144" spans="1:7" ht="22.5" customHeight="1">
      <c r="A144" s="62"/>
      <c r="B144" s="62"/>
      <c r="C144" s="37" t="s">
        <v>439</v>
      </c>
      <c r="D144" s="32">
        <v>0</v>
      </c>
      <c r="E144" s="32">
        <v>1236</v>
      </c>
      <c r="F144" s="32">
        <v>1234.98</v>
      </c>
      <c r="G144" s="66">
        <f t="shared" si="4"/>
        <v>99.91747572815534</v>
      </c>
    </row>
    <row r="145" spans="1:7" ht="22.5" customHeight="1">
      <c r="A145" s="62"/>
      <c r="B145" s="62"/>
      <c r="C145" s="37" t="s">
        <v>452</v>
      </c>
      <c r="D145" s="32">
        <v>0</v>
      </c>
      <c r="E145" s="32">
        <v>799</v>
      </c>
      <c r="F145" s="32">
        <v>799</v>
      </c>
      <c r="G145" s="66">
        <f t="shared" si="4"/>
        <v>100</v>
      </c>
    </row>
    <row r="146" spans="1:7" ht="22.5" customHeight="1">
      <c r="A146" s="62"/>
      <c r="B146" s="62"/>
      <c r="C146" s="37" t="s">
        <v>442</v>
      </c>
      <c r="D146" s="32">
        <v>0</v>
      </c>
      <c r="E146" s="32">
        <v>7001</v>
      </c>
      <c r="F146" s="32">
        <v>7001</v>
      </c>
      <c r="G146" s="66">
        <f t="shared" si="4"/>
        <v>100</v>
      </c>
    </row>
    <row r="147" spans="1:256" s="71" customFormat="1" ht="22.5" customHeight="1">
      <c r="A147" s="34"/>
      <c r="B147" s="34">
        <v>75075</v>
      </c>
      <c r="C147" s="37" t="s">
        <v>344</v>
      </c>
      <c r="D147" s="32">
        <f>SUM(D148)</f>
        <v>1245700</v>
      </c>
      <c r="E147" s="32">
        <f>SUM(E148)</f>
        <v>1269280</v>
      </c>
      <c r="F147" s="32">
        <f>SUM(F148)</f>
        <v>1261406.49</v>
      </c>
      <c r="G147" s="66">
        <f t="shared" si="4"/>
        <v>99.37968690911383</v>
      </c>
      <c r="IT147" s="9"/>
      <c r="IU147" s="9"/>
      <c r="IV147" s="9"/>
    </row>
    <row r="148" spans="1:7" ht="22.5" customHeight="1">
      <c r="A148" s="34"/>
      <c r="B148" s="34"/>
      <c r="C148" s="63" t="s">
        <v>438</v>
      </c>
      <c r="D148" s="32">
        <f>SUM(D149:D152)</f>
        <v>1245700</v>
      </c>
      <c r="E148" s="32">
        <f>SUM(E149:E152)</f>
        <v>1269280</v>
      </c>
      <c r="F148" s="32">
        <f>SUM(F149:F152)</f>
        <v>1261406.49</v>
      </c>
      <c r="G148" s="66">
        <f t="shared" si="4"/>
        <v>99.37968690911383</v>
      </c>
    </row>
    <row r="149" spans="1:7" ht="22.5" customHeight="1">
      <c r="A149" s="34"/>
      <c r="B149" s="34"/>
      <c r="C149" s="37" t="s">
        <v>439</v>
      </c>
      <c r="D149" s="32">
        <v>37700</v>
      </c>
      <c r="E149" s="32">
        <v>45100</v>
      </c>
      <c r="F149" s="68">
        <v>43996.76</v>
      </c>
      <c r="G149" s="66">
        <f t="shared" si="4"/>
        <v>97.55379157427939</v>
      </c>
    </row>
    <row r="150" spans="1:256" s="71" customFormat="1" ht="22.5" customHeight="1">
      <c r="A150" s="34"/>
      <c r="B150" s="34"/>
      <c r="C150" s="37" t="s">
        <v>452</v>
      </c>
      <c r="D150" s="32">
        <v>1108000</v>
      </c>
      <c r="E150" s="32">
        <v>1124780</v>
      </c>
      <c r="F150" s="68">
        <v>1121590.73</v>
      </c>
      <c r="G150" s="66">
        <f aca="true" t="shared" si="9" ref="G150:G219">F150/E150*100</f>
        <v>99.71645388431514</v>
      </c>
      <c r="IT150" s="9"/>
      <c r="IU150" s="9"/>
      <c r="IV150" s="9"/>
    </row>
    <row r="151" spans="1:7" ht="22.5" customHeight="1">
      <c r="A151" s="34"/>
      <c r="B151" s="34"/>
      <c r="C151" s="37" t="s">
        <v>441</v>
      </c>
      <c r="D151" s="32">
        <v>80000</v>
      </c>
      <c r="E151" s="32">
        <v>79400</v>
      </c>
      <c r="F151" s="68">
        <v>79319</v>
      </c>
      <c r="G151" s="66">
        <f t="shared" si="9"/>
        <v>99.89798488664987</v>
      </c>
    </row>
    <row r="152" spans="1:7" ht="22.5" customHeight="1">
      <c r="A152" s="34"/>
      <c r="B152" s="34"/>
      <c r="C152" s="37" t="s">
        <v>442</v>
      </c>
      <c r="D152" s="32">
        <v>20000</v>
      </c>
      <c r="E152" s="32">
        <v>20000</v>
      </c>
      <c r="F152" s="68">
        <v>16500</v>
      </c>
      <c r="G152" s="66">
        <f t="shared" si="9"/>
        <v>82.5</v>
      </c>
    </row>
    <row r="153" spans="1:256" s="71" customFormat="1" ht="22.5" customHeight="1">
      <c r="A153" s="34"/>
      <c r="B153" s="34">
        <v>75095</v>
      </c>
      <c r="C153" s="37" t="s">
        <v>10</v>
      </c>
      <c r="D153" s="32">
        <f>SUM(D154,D159)</f>
        <v>437620</v>
      </c>
      <c r="E153" s="32">
        <f>SUM(E154,E159)</f>
        <v>426720</v>
      </c>
      <c r="F153" s="32">
        <f>SUM(F154,F159)</f>
        <v>389261.52</v>
      </c>
      <c r="G153" s="66">
        <f t="shared" si="9"/>
        <v>91.22176602924635</v>
      </c>
      <c r="IT153" s="9"/>
      <c r="IU153" s="9"/>
      <c r="IV153" s="9"/>
    </row>
    <row r="154" spans="1:256" s="40" customFormat="1" ht="22.5" customHeight="1">
      <c r="A154" s="62"/>
      <c r="B154" s="62"/>
      <c r="C154" s="63" t="s">
        <v>438</v>
      </c>
      <c r="D154" s="32">
        <f>SUM(D155:D158)</f>
        <v>417620</v>
      </c>
      <c r="E154" s="32">
        <f>SUM(E155:E158)</f>
        <v>406720</v>
      </c>
      <c r="F154" s="32">
        <f>SUM(F155:F158)</f>
        <v>369261.52</v>
      </c>
      <c r="G154" s="66">
        <f t="shared" si="9"/>
        <v>90.79010621557829</v>
      </c>
      <c r="IT154" s="6"/>
      <c r="IU154" s="6"/>
      <c r="IV154" s="6"/>
    </row>
    <row r="155" spans="1:256" s="71" customFormat="1" ht="22.5" customHeight="1">
      <c r="A155" s="34"/>
      <c r="B155" s="34"/>
      <c r="C155" s="37" t="s">
        <v>439</v>
      </c>
      <c r="D155" s="32">
        <v>11030</v>
      </c>
      <c r="E155" s="32">
        <v>30</v>
      </c>
      <c r="F155" s="68">
        <v>0</v>
      </c>
      <c r="G155" s="66">
        <f t="shared" si="9"/>
        <v>0</v>
      </c>
      <c r="IT155" s="9"/>
      <c r="IU155" s="9"/>
      <c r="IV155" s="9"/>
    </row>
    <row r="156" spans="1:256" s="40" customFormat="1" ht="22.5" customHeight="1">
      <c r="A156" s="34"/>
      <c r="B156" s="34"/>
      <c r="C156" s="37" t="s">
        <v>452</v>
      </c>
      <c r="D156" s="32">
        <v>384950</v>
      </c>
      <c r="E156" s="32">
        <v>370050</v>
      </c>
      <c r="F156" s="68">
        <v>337187.52</v>
      </c>
      <c r="G156" s="66">
        <f t="shared" si="9"/>
        <v>91.11944872314552</v>
      </c>
      <c r="IT156" s="6"/>
      <c r="IU156" s="6"/>
      <c r="IV156" s="6"/>
    </row>
    <row r="157" spans="1:256" s="40" customFormat="1" ht="22.5" customHeight="1">
      <c r="A157" s="34"/>
      <c r="B157" s="34"/>
      <c r="C157" s="37" t="s">
        <v>441</v>
      </c>
      <c r="D157" s="32">
        <v>0</v>
      </c>
      <c r="E157" s="32">
        <v>20000</v>
      </c>
      <c r="F157" s="68">
        <v>20000</v>
      </c>
      <c r="G157" s="66">
        <f t="shared" si="9"/>
        <v>100</v>
      </c>
      <c r="IT157" s="6"/>
      <c r="IU157" s="6"/>
      <c r="IV157" s="6"/>
    </row>
    <row r="158" spans="1:256" s="40" customFormat="1" ht="22.5" customHeight="1">
      <c r="A158" s="34"/>
      <c r="B158" s="34"/>
      <c r="C158" s="37" t="s">
        <v>442</v>
      </c>
      <c r="D158" s="32">
        <v>21640</v>
      </c>
      <c r="E158" s="32">
        <v>16640</v>
      </c>
      <c r="F158" s="68">
        <v>12074</v>
      </c>
      <c r="G158" s="66">
        <f t="shared" si="9"/>
        <v>72.56009615384616</v>
      </c>
      <c r="IT158" s="6"/>
      <c r="IU158" s="6"/>
      <c r="IV158" s="6"/>
    </row>
    <row r="159" spans="1:256" s="40" customFormat="1" ht="22.5" customHeight="1">
      <c r="A159" s="34"/>
      <c r="B159" s="34"/>
      <c r="C159" s="63" t="s">
        <v>443</v>
      </c>
      <c r="D159" s="32">
        <f>SUM(D160)</f>
        <v>20000</v>
      </c>
      <c r="E159" s="32">
        <f>SUM(E160)</f>
        <v>20000</v>
      </c>
      <c r="F159" s="32">
        <f>SUM(F160)</f>
        <v>20000</v>
      </c>
      <c r="G159" s="66">
        <f t="shared" si="9"/>
        <v>100</v>
      </c>
      <c r="IT159" s="6"/>
      <c r="IU159" s="6"/>
      <c r="IV159" s="6"/>
    </row>
    <row r="160" spans="1:256" s="40" customFormat="1" ht="22.5" customHeight="1">
      <c r="A160" s="34"/>
      <c r="B160" s="34"/>
      <c r="C160" s="37" t="s">
        <v>445</v>
      </c>
      <c r="D160" s="32">
        <v>20000</v>
      </c>
      <c r="E160" s="32">
        <v>20000</v>
      </c>
      <c r="F160" s="68">
        <v>20000</v>
      </c>
      <c r="G160" s="66">
        <f t="shared" si="9"/>
        <v>100</v>
      </c>
      <c r="IT160" s="6"/>
      <c r="IU160" s="6"/>
      <c r="IV160" s="6"/>
    </row>
    <row r="161" spans="1:7" ht="42.75" customHeight="1">
      <c r="A161" s="62">
        <v>751</v>
      </c>
      <c r="B161" s="62"/>
      <c r="C161" s="63" t="s">
        <v>48</v>
      </c>
      <c r="D161" s="64">
        <f>SUM(D162)</f>
        <v>10333</v>
      </c>
      <c r="E161" s="64">
        <f>SUM(E162)</f>
        <v>280329</v>
      </c>
      <c r="F161" s="64">
        <f>SUM(F162)</f>
        <v>270348.83999999997</v>
      </c>
      <c r="G161" s="66">
        <f t="shared" si="9"/>
        <v>96.43984033046883</v>
      </c>
    </row>
    <row r="162" spans="1:256" s="71" customFormat="1" ht="22.5" customHeight="1">
      <c r="A162" s="62"/>
      <c r="B162" s="62"/>
      <c r="C162" s="63" t="s">
        <v>438</v>
      </c>
      <c r="D162" s="32">
        <f>SUM(D163:D165)</f>
        <v>10333</v>
      </c>
      <c r="E162" s="32">
        <f>SUM(E163:E165)</f>
        <v>280329</v>
      </c>
      <c r="F162" s="32">
        <f>SUM(F163:F165)</f>
        <v>270348.83999999997</v>
      </c>
      <c r="G162" s="66">
        <f t="shared" si="9"/>
        <v>96.43984033046883</v>
      </c>
      <c r="IT162" s="9"/>
      <c r="IU162" s="9"/>
      <c r="IV162" s="9"/>
    </row>
    <row r="163" spans="1:7" ht="22.5" customHeight="1">
      <c r="A163" s="62"/>
      <c r="B163" s="62"/>
      <c r="C163" s="37" t="s">
        <v>439</v>
      </c>
      <c r="D163" s="32">
        <f>SUM(D171,D176)</f>
        <v>0</v>
      </c>
      <c r="E163" s="32">
        <f>SUM(E171,E176)</f>
        <v>74038.1</v>
      </c>
      <c r="F163" s="32">
        <f>SUM(F171,F176)</f>
        <v>74038.1</v>
      </c>
      <c r="G163" s="66">
        <f t="shared" si="9"/>
        <v>100</v>
      </c>
    </row>
    <row r="164" spans="1:7" ht="22.5" customHeight="1">
      <c r="A164" s="34"/>
      <c r="B164" s="34"/>
      <c r="C164" s="37" t="s">
        <v>452</v>
      </c>
      <c r="D164" s="32">
        <f>SUM(D168,D172,D177)</f>
        <v>10333</v>
      </c>
      <c r="E164" s="32">
        <f>SUM(E168,E172,E177)</f>
        <v>55085.899999999994</v>
      </c>
      <c r="F164" s="32">
        <f>SUM(F168,F172,F177)</f>
        <v>55085.74</v>
      </c>
      <c r="G164" s="66">
        <f t="shared" si="9"/>
        <v>99.9997095445477</v>
      </c>
    </row>
    <row r="165" spans="1:7" ht="22.5" customHeight="1">
      <c r="A165" s="34"/>
      <c r="B165" s="34"/>
      <c r="C165" s="37" t="s">
        <v>442</v>
      </c>
      <c r="D165" s="32">
        <f>SUM(D173,D178)</f>
        <v>0</v>
      </c>
      <c r="E165" s="32">
        <f>SUM(E173,E178)</f>
        <v>151205</v>
      </c>
      <c r="F165" s="32">
        <f>SUM(F173,F178)</f>
        <v>141225</v>
      </c>
      <c r="G165" s="66">
        <f t="shared" si="9"/>
        <v>93.39968916371814</v>
      </c>
    </row>
    <row r="166" spans="1:7" ht="36" customHeight="1">
      <c r="A166" s="34"/>
      <c r="B166" s="34">
        <v>75101</v>
      </c>
      <c r="C166" s="37" t="s">
        <v>49</v>
      </c>
      <c r="D166" s="32">
        <f>SUM(D167)</f>
        <v>10333</v>
      </c>
      <c r="E166" s="32">
        <f>SUM(E167)</f>
        <v>10333</v>
      </c>
      <c r="F166" s="68">
        <f>SUM(F167)</f>
        <v>10333</v>
      </c>
      <c r="G166" s="66">
        <f t="shared" si="9"/>
        <v>100</v>
      </c>
    </row>
    <row r="167" spans="1:7" ht="19.5" customHeight="1">
      <c r="A167" s="62"/>
      <c r="B167" s="62"/>
      <c r="C167" s="63" t="s">
        <v>438</v>
      </c>
      <c r="D167" s="32">
        <f>SUM(D168:D168)</f>
        <v>10333</v>
      </c>
      <c r="E167" s="32">
        <f>SUM(E168:E168)</f>
        <v>10333</v>
      </c>
      <c r="F167" s="68">
        <f>SUM(F168:F168)</f>
        <v>10333</v>
      </c>
      <c r="G167" s="66">
        <f t="shared" si="9"/>
        <v>100</v>
      </c>
    </row>
    <row r="168" spans="1:256" s="71" customFormat="1" ht="22.5" customHeight="1">
      <c r="A168" s="34"/>
      <c r="B168" s="34"/>
      <c r="C168" s="37" t="s">
        <v>452</v>
      </c>
      <c r="D168" s="32">
        <v>10333</v>
      </c>
      <c r="E168" s="32">
        <v>10333</v>
      </c>
      <c r="F168" s="68">
        <v>10333</v>
      </c>
      <c r="G168" s="66">
        <f t="shared" si="9"/>
        <v>100</v>
      </c>
      <c r="IT168" s="9"/>
      <c r="IU168" s="9"/>
      <c r="IV168" s="9"/>
    </row>
    <row r="169" spans="1:256" s="40" customFormat="1" ht="22.5" customHeight="1">
      <c r="A169" s="34"/>
      <c r="B169" s="34">
        <v>75107</v>
      </c>
      <c r="C169" s="37" t="s">
        <v>425</v>
      </c>
      <c r="D169" s="32">
        <f>SUM(D170)</f>
        <v>0</v>
      </c>
      <c r="E169" s="32">
        <f>SUM(E170)</f>
        <v>124956</v>
      </c>
      <c r="F169" s="32">
        <f>SUM(F170)</f>
        <v>124955.84</v>
      </c>
      <c r="G169" s="66">
        <f t="shared" si="9"/>
        <v>99.99987195492814</v>
      </c>
      <c r="IT169" s="6"/>
      <c r="IU169" s="6"/>
      <c r="IV169" s="6"/>
    </row>
    <row r="170" spans="1:7" ht="22.5" customHeight="1">
      <c r="A170" s="34"/>
      <c r="B170" s="34"/>
      <c r="C170" s="63" t="s">
        <v>438</v>
      </c>
      <c r="D170" s="32">
        <f>SUM(D171:D173)</f>
        <v>0</v>
      </c>
      <c r="E170" s="32">
        <f>SUM(E171:E173)</f>
        <v>124956</v>
      </c>
      <c r="F170" s="32">
        <f>SUM(F171:F173)</f>
        <v>124955.84</v>
      </c>
      <c r="G170" s="66">
        <f t="shared" si="9"/>
        <v>99.99987195492814</v>
      </c>
    </row>
    <row r="171" spans="1:7" ht="21" customHeight="1">
      <c r="A171" s="34"/>
      <c r="B171" s="34"/>
      <c r="C171" s="37" t="s">
        <v>439</v>
      </c>
      <c r="D171" s="32">
        <v>0</v>
      </c>
      <c r="E171" s="32">
        <v>35279.72</v>
      </c>
      <c r="F171" s="68">
        <v>35279.72</v>
      </c>
      <c r="G171" s="66">
        <f t="shared" si="9"/>
        <v>100</v>
      </c>
    </row>
    <row r="172" spans="1:256" s="71" customFormat="1" ht="22.5" customHeight="1">
      <c r="A172" s="34"/>
      <c r="B172" s="34"/>
      <c r="C172" s="37" t="s">
        <v>452</v>
      </c>
      <c r="D172" s="32">
        <v>0</v>
      </c>
      <c r="E172" s="32">
        <v>19251.28</v>
      </c>
      <c r="F172" s="68">
        <v>19251.12</v>
      </c>
      <c r="G172" s="66">
        <f t="shared" si="9"/>
        <v>99.99916888643249</v>
      </c>
      <c r="IT172" s="9"/>
      <c r="IU172" s="9"/>
      <c r="IV172" s="9"/>
    </row>
    <row r="173" spans="1:7" ht="22.5" customHeight="1">
      <c r="A173" s="34"/>
      <c r="B173" s="34"/>
      <c r="C173" s="37" t="s">
        <v>442</v>
      </c>
      <c r="D173" s="32">
        <v>0</v>
      </c>
      <c r="E173" s="32">
        <v>70425</v>
      </c>
      <c r="F173" s="68">
        <v>70425</v>
      </c>
      <c r="G173" s="66">
        <f t="shared" si="9"/>
        <v>100</v>
      </c>
    </row>
    <row r="174" spans="1:7" ht="63" customHeight="1">
      <c r="A174" s="34"/>
      <c r="B174" s="34">
        <v>75109</v>
      </c>
      <c r="C174" s="37" t="s">
        <v>426</v>
      </c>
      <c r="D174" s="32">
        <f>SUM(D175)</f>
        <v>0</v>
      </c>
      <c r="E174" s="32">
        <f>SUM(E175)</f>
        <v>145040</v>
      </c>
      <c r="F174" s="32">
        <f>SUM(F175)</f>
        <v>135060</v>
      </c>
      <c r="G174" s="66">
        <f t="shared" si="9"/>
        <v>93.11913954771097</v>
      </c>
    </row>
    <row r="175" spans="1:7" ht="22.5" customHeight="1">
      <c r="A175" s="34"/>
      <c r="B175" s="34"/>
      <c r="C175" s="63" t="s">
        <v>438</v>
      </c>
      <c r="D175" s="32">
        <f>SUM(D176:D178)</f>
        <v>0</v>
      </c>
      <c r="E175" s="32">
        <f>SUM(E176:E178)</f>
        <v>145040</v>
      </c>
      <c r="F175" s="32">
        <f>SUM(F176:F178)</f>
        <v>135060</v>
      </c>
      <c r="G175" s="66">
        <f t="shared" si="9"/>
        <v>93.11913954771097</v>
      </c>
    </row>
    <row r="176" spans="1:7" ht="22.5" customHeight="1">
      <c r="A176" s="34"/>
      <c r="B176" s="34"/>
      <c r="C176" s="37" t="s">
        <v>439</v>
      </c>
      <c r="D176" s="32">
        <v>0</v>
      </c>
      <c r="E176" s="32">
        <v>38758.38</v>
      </c>
      <c r="F176" s="68">
        <v>38758.38</v>
      </c>
      <c r="G176" s="66">
        <f t="shared" si="9"/>
        <v>100</v>
      </c>
    </row>
    <row r="177" spans="1:7" ht="22.5" customHeight="1">
      <c r="A177" s="34"/>
      <c r="B177" s="34"/>
      <c r="C177" s="37" t="s">
        <v>452</v>
      </c>
      <c r="D177" s="32">
        <v>0</v>
      </c>
      <c r="E177" s="32">
        <v>25501.62</v>
      </c>
      <c r="F177" s="68">
        <v>25501.62</v>
      </c>
      <c r="G177" s="66">
        <f t="shared" si="9"/>
        <v>100</v>
      </c>
    </row>
    <row r="178" spans="1:7" ht="22.5" customHeight="1">
      <c r="A178" s="34"/>
      <c r="B178" s="34"/>
      <c r="C178" s="37" t="s">
        <v>442</v>
      </c>
      <c r="D178" s="32">
        <v>0</v>
      </c>
      <c r="E178" s="32">
        <v>80780</v>
      </c>
      <c r="F178" s="68">
        <v>70800</v>
      </c>
      <c r="G178" s="66">
        <f t="shared" si="9"/>
        <v>87.64545679623669</v>
      </c>
    </row>
    <row r="179" spans="1:7" ht="30" customHeight="1">
      <c r="A179" s="62">
        <v>754</v>
      </c>
      <c r="B179" s="62"/>
      <c r="C179" s="63" t="s">
        <v>50</v>
      </c>
      <c r="D179" s="64">
        <f>SUM(D180,D185)</f>
        <v>2346886</v>
      </c>
      <c r="E179" s="64">
        <f>SUM(E180,E185)</f>
        <v>2358908</v>
      </c>
      <c r="F179" s="64">
        <f>SUM(F180,F185)</f>
        <v>2329808.82</v>
      </c>
      <c r="G179" s="66">
        <f t="shared" si="9"/>
        <v>98.76641310301207</v>
      </c>
    </row>
    <row r="180" spans="1:7" ht="22.5" customHeight="1">
      <c r="A180" s="62"/>
      <c r="B180" s="62"/>
      <c r="C180" s="63" t="s">
        <v>438</v>
      </c>
      <c r="D180" s="32">
        <f>SUM(D181:D184)</f>
        <v>2170886</v>
      </c>
      <c r="E180" s="32">
        <f>SUM(E181:E184)</f>
        <v>2180488</v>
      </c>
      <c r="F180" s="32">
        <f>SUM(F181:F184)</f>
        <v>2165022.92</v>
      </c>
      <c r="G180" s="66">
        <f t="shared" si="9"/>
        <v>99.29075142812067</v>
      </c>
    </row>
    <row r="181" spans="1:7" ht="22.5" customHeight="1">
      <c r="A181" s="34"/>
      <c r="B181" s="34"/>
      <c r="C181" s="37" t="s">
        <v>439</v>
      </c>
      <c r="D181" s="32">
        <f>SUM(D197,D202,D208)</f>
        <v>1790036</v>
      </c>
      <c r="E181" s="32">
        <f>SUM(E197,E202,E208)</f>
        <v>1784861</v>
      </c>
      <c r="F181" s="32">
        <f>SUM(F197,F202,F208)</f>
        <v>1777330.37</v>
      </c>
      <c r="G181" s="66">
        <f t="shared" si="9"/>
        <v>99.57808311123388</v>
      </c>
    </row>
    <row r="182" spans="1:7" ht="22.5" customHeight="1">
      <c r="A182" s="34"/>
      <c r="B182" s="34"/>
      <c r="C182" s="37" t="s">
        <v>452</v>
      </c>
      <c r="D182" s="32">
        <f>SUM(D198,D205,D209,D216)</f>
        <v>305850</v>
      </c>
      <c r="E182" s="32">
        <f>SUM(E198,E205,E209,E216)</f>
        <v>315329</v>
      </c>
      <c r="F182" s="32">
        <f>SUM(F198,F205,F209,F216)</f>
        <v>307395.17</v>
      </c>
      <c r="G182" s="66">
        <f t="shared" si="9"/>
        <v>97.48395168221127</v>
      </c>
    </row>
    <row r="183" spans="1:7" ht="22.5" customHeight="1">
      <c r="A183" s="34"/>
      <c r="B183" s="34"/>
      <c r="C183" s="37" t="s">
        <v>441</v>
      </c>
      <c r="D183" s="32">
        <f>SUM(D191,D199)</f>
        <v>42000</v>
      </c>
      <c r="E183" s="32">
        <f>SUM(E191,E199)</f>
        <v>42000</v>
      </c>
      <c r="F183" s="32">
        <f>SUM(F191,F199)</f>
        <v>42000</v>
      </c>
      <c r="G183" s="66">
        <f t="shared" si="9"/>
        <v>100</v>
      </c>
    </row>
    <row r="184" spans="1:256" s="71" customFormat="1" ht="22.5" customHeight="1">
      <c r="A184" s="34"/>
      <c r="B184" s="34"/>
      <c r="C184" s="37" t="s">
        <v>442</v>
      </c>
      <c r="D184" s="32">
        <f>SUM(D210)</f>
        <v>33000</v>
      </c>
      <c r="E184" s="32">
        <f>SUM(E210)</f>
        <v>38298</v>
      </c>
      <c r="F184" s="32">
        <f>SUM(F210)</f>
        <v>38297.38</v>
      </c>
      <c r="G184" s="66">
        <f t="shared" si="9"/>
        <v>99.99838111650739</v>
      </c>
      <c r="IT184" s="9"/>
      <c r="IU184" s="9"/>
      <c r="IV184" s="9"/>
    </row>
    <row r="185" spans="1:7" ht="22.5" customHeight="1">
      <c r="A185" s="62"/>
      <c r="B185" s="62"/>
      <c r="C185" s="63" t="s">
        <v>443</v>
      </c>
      <c r="D185" s="32">
        <f>SUM(D186:D188)</f>
        <v>176000</v>
      </c>
      <c r="E185" s="32">
        <f>SUM(E186:E188)</f>
        <v>178420</v>
      </c>
      <c r="F185" s="32">
        <f>SUM(F186:F188)</f>
        <v>164785.9</v>
      </c>
      <c r="G185" s="66">
        <f t="shared" si="9"/>
        <v>92.35842394350409</v>
      </c>
    </row>
    <row r="186" spans="1:7" ht="22.5" customHeight="1">
      <c r="A186" s="34"/>
      <c r="B186" s="34"/>
      <c r="C186" s="37" t="s">
        <v>444</v>
      </c>
      <c r="D186" s="72">
        <f aca="true" t="shared" si="10" ref="D186:F187">SUM(D212,D218)</f>
        <v>136000</v>
      </c>
      <c r="E186" s="72">
        <f t="shared" si="10"/>
        <v>136000</v>
      </c>
      <c r="F186" s="72">
        <f t="shared" si="10"/>
        <v>122366.3</v>
      </c>
      <c r="G186" s="66">
        <f t="shared" si="9"/>
        <v>89.97522058823529</v>
      </c>
    </row>
    <row r="187" spans="1:7" ht="22.5" customHeight="1">
      <c r="A187" s="34"/>
      <c r="B187" s="34"/>
      <c r="C187" s="37" t="s">
        <v>227</v>
      </c>
      <c r="D187" s="32">
        <f t="shared" si="10"/>
        <v>10000</v>
      </c>
      <c r="E187" s="32">
        <f t="shared" si="10"/>
        <v>12420</v>
      </c>
      <c r="F187" s="32">
        <f t="shared" si="10"/>
        <v>12419.6</v>
      </c>
      <c r="G187" s="66">
        <f t="shared" si="9"/>
        <v>99.99677938808374</v>
      </c>
    </row>
    <row r="188" spans="1:256" s="71" customFormat="1" ht="22.5" customHeight="1">
      <c r="A188" s="34"/>
      <c r="B188" s="34"/>
      <c r="C188" s="37" t="s">
        <v>228</v>
      </c>
      <c r="D188" s="32">
        <f>SUM(D194)</f>
        <v>30000</v>
      </c>
      <c r="E188" s="32">
        <f>SUM(E194)</f>
        <v>30000</v>
      </c>
      <c r="F188" s="32">
        <f>SUM(F194)</f>
        <v>30000</v>
      </c>
      <c r="G188" s="66">
        <f t="shared" si="9"/>
        <v>100</v>
      </c>
      <c r="IT188" s="9"/>
      <c r="IU188" s="9"/>
      <c r="IV188" s="9"/>
    </row>
    <row r="189" spans="1:7" ht="22.5" customHeight="1">
      <c r="A189" s="34"/>
      <c r="B189" s="34">
        <v>75404</v>
      </c>
      <c r="C189" s="37" t="s">
        <v>351</v>
      </c>
      <c r="D189" s="32">
        <f aca="true" t="shared" si="11" ref="D189:F190">SUM(D190)</f>
        <v>27000</v>
      </c>
      <c r="E189" s="32">
        <f t="shared" si="11"/>
        <v>27000</v>
      </c>
      <c r="F189" s="32">
        <f t="shared" si="11"/>
        <v>27000</v>
      </c>
      <c r="G189" s="66">
        <f t="shared" si="9"/>
        <v>100</v>
      </c>
    </row>
    <row r="190" spans="1:7" ht="22.5" customHeight="1">
      <c r="A190" s="34"/>
      <c r="B190" s="34"/>
      <c r="C190" s="63" t="s">
        <v>438</v>
      </c>
      <c r="D190" s="32">
        <f t="shared" si="11"/>
        <v>27000</v>
      </c>
      <c r="E190" s="32">
        <f t="shared" si="11"/>
        <v>27000</v>
      </c>
      <c r="F190" s="32">
        <f t="shared" si="11"/>
        <v>27000</v>
      </c>
      <c r="G190" s="66">
        <f t="shared" si="9"/>
        <v>100</v>
      </c>
    </row>
    <row r="191" spans="1:7" ht="22.5" customHeight="1">
      <c r="A191" s="34"/>
      <c r="B191" s="34"/>
      <c r="C191" s="37" t="s">
        <v>441</v>
      </c>
      <c r="D191" s="72">
        <v>27000</v>
      </c>
      <c r="E191" s="72">
        <v>27000</v>
      </c>
      <c r="F191" s="68">
        <v>27000</v>
      </c>
      <c r="G191" s="66">
        <f t="shared" si="9"/>
        <v>100</v>
      </c>
    </row>
    <row r="192" spans="1:7" ht="30.75" customHeight="1">
      <c r="A192" s="34"/>
      <c r="B192" s="34">
        <v>75411</v>
      </c>
      <c r="C192" s="37" t="s">
        <v>352</v>
      </c>
      <c r="D192" s="32">
        <f aca="true" t="shared" si="12" ref="D192:F193">SUM(D193)</f>
        <v>30000</v>
      </c>
      <c r="E192" s="32">
        <f t="shared" si="12"/>
        <v>30000</v>
      </c>
      <c r="F192" s="32">
        <f t="shared" si="12"/>
        <v>30000</v>
      </c>
      <c r="G192" s="66">
        <f t="shared" si="9"/>
        <v>100</v>
      </c>
    </row>
    <row r="193" spans="1:7" ht="22.5" customHeight="1">
      <c r="A193" s="34"/>
      <c r="B193" s="34"/>
      <c r="C193" s="63" t="s">
        <v>443</v>
      </c>
      <c r="D193" s="32">
        <f t="shared" si="12"/>
        <v>30000</v>
      </c>
      <c r="E193" s="32">
        <f t="shared" si="12"/>
        <v>30000</v>
      </c>
      <c r="F193" s="32">
        <f t="shared" si="12"/>
        <v>30000</v>
      </c>
      <c r="G193" s="66">
        <f t="shared" si="9"/>
        <v>100</v>
      </c>
    </row>
    <row r="194" spans="1:7" ht="22.5" customHeight="1">
      <c r="A194" s="34"/>
      <c r="B194" s="34"/>
      <c r="C194" s="37" t="s">
        <v>228</v>
      </c>
      <c r="D194" s="32">
        <v>30000</v>
      </c>
      <c r="E194" s="32">
        <v>30000</v>
      </c>
      <c r="F194" s="68">
        <v>30000</v>
      </c>
      <c r="G194" s="66">
        <f t="shared" si="9"/>
        <v>100</v>
      </c>
    </row>
    <row r="195" spans="1:256" s="71" customFormat="1" ht="22.5" customHeight="1">
      <c r="A195" s="34"/>
      <c r="B195" s="34">
        <v>75412</v>
      </c>
      <c r="C195" s="37" t="s">
        <v>181</v>
      </c>
      <c r="D195" s="32">
        <f>SUM(D196)</f>
        <v>55500</v>
      </c>
      <c r="E195" s="32">
        <f>SUM(E196)</f>
        <v>64500</v>
      </c>
      <c r="F195" s="68">
        <f>SUM(F196)</f>
        <v>62473.850000000006</v>
      </c>
      <c r="G195" s="66">
        <f t="shared" si="9"/>
        <v>96.85868217054264</v>
      </c>
      <c r="IT195" s="9"/>
      <c r="IU195" s="9"/>
      <c r="IV195" s="9"/>
    </row>
    <row r="196" spans="1:7" ht="22.5" customHeight="1">
      <c r="A196" s="62"/>
      <c r="B196" s="62"/>
      <c r="C196" s="63" t="s">
        <v>438</v>
      </c>
      <c r="D196" s="32">
        <f>SUM(D197:D199)</f>
        <v>55500</v>
      </c>
      <c r="E196" s="32">
        <f>SUM(E197:E199)</f>
        <v>64500</v>
      </c>
      <c r="F196" s="32">
        <f>SUM(F197:F199)</f>
        <v>62473.850000000006</v>
      </c>
      <c r="G196" s="66">
        <f t="shared" si="9"/>
        <v>96.85868217054264</v>
      </c>
    </row>
    <row r="197" spans="1:7" ht="22.5" customHeight="1">
      <c r="A197" s="34"/>
      <c r="B197" s="34"/>
      <c r="C197" s="37" t="s">
        <v>439</v>
      </c>
      <c r="D197" s="32">
        <v>12500</v>
      </c>
      <c r="E197" s="32">
        <v>22325</v>
      </c>
      <c r="F197" s="68">
        <v>22302.63</v>
      </c>
      <c r="G197" s="66">
        <f t="shared" si="9"/>
        <v>99.89979843225085</v>
      </c>
    </row>
    <row r="198" spans="1:7" ht="22.5" customHeight="1">
      <c r="A198" s="34"/>
      <c r="B198" s="34"/>
      <c r="C198" s="37" t="s">
        <v>452</v>
      </c>
      <c r="D198" s="32">
        <v>28000</v>
      </c>
      <c r="E198" s="32">
        <v>27175</v>
      </c>
      <c r="F198" s="68">
        <v>25171.22</v>
      </c>
      <c r="G198" s="66">
        <f t="shared" si="9"/>
        <v>92.62638454461822</v>
      </c>
    </row>
    <row r="199" spans="1:7" ht="22.5" customHeight="1">
      <c r="A199" s="34"/>
      <c r="B199" s="34"/>
      <c r="C199" s="37" t="s">
        <v>441</v>
      </c>
      <c r="D199" s="32">
        <v>15000</v>
      </c>
      <c r="E199" s="32">
        <v>15000</v>
      </c>
      <c r="F199" s="68">
        <v>15000</v>
      </c>
      <c r="G199" s="66">
        <f t="shared" si="9"/>
        <v>100</v>
      </c>
    </row>
    <row r="200" spans="1:7" ht="27" customHeight="1">
      <c r="A200" s="34"/>
      <c r="B200" s="34">
        <v>75413</v>
      </c>
      <c r="C200" s="37" t="s">
        <v>182</v>
      </c>
      <c r="D200" s="32">
        <f aca="true" t="shared" si="13" ref="D200:F201">SUM(D201)</f>
        <v>3000</v>
      </c>
      <c r="E200" s="32">
        <f t="shared" si="13"/>
        <v>3000</v>
      </c>
      <c r="F200" s="68">
        <f t="shared" si="13"/>
        <v>2989.23</v>
      </c>
      <c r="G200" s="66">
        <f t="shared" si="9"/>
        <v>99.641</v>
      </c>
    </row>
    <row r="201" spans="1:256" s="71" customFormat="1" ht="22.5" customHeight="1">
      <c r="A201" s="62"/>
      <c r="B201" s="62"/>
      <c r="C201" s="63" t="s">
        <v>438</v>
      </c>
      <c r="D201" s="32">
        <f t="shared" si="13"/>
        <v>3000</v>
      </c>
      <c r="E201" s="32">
        <f t="shared" si="13"/>
        <v>3000</v>
      </c>
      <c r="F201" s="32">
        <f t="shared" si="13"/>
        <v>2989.23</v>
      </c>
      <c r="G201" s="66">
        <f t="shared" si="9"/>
        <v>99.641</v>
      </c>
      <c r="IT201" s="9"/>
      <c r="IU201" s="9"/>
      <c r="IV201" s="9"/>
    </row>
    <row r="202" spans="1:7" ht="22.5" customHeight="1">
      <c r="A202" s="34"/>
      <c r="B202" s="34"/>
      <c r="C202" s="37" t="s">
        <v>439</v>
      </c>
      <c r="D202" s="32">
        <v>3000</v>
      </c>
      <c r="E202" s="32">
        <v>3000</v>
      </c>
      <c r="F202" s="68">
        <v>2989.23</v>
      </c>
      <c r="G202" s="66">
        <f t="shared" si="9"/>
        <v>99.641</v>
      </c>
    </row>
    <row r="203" spans="1:7" ht="22.5" customHeight="1">
      <c r="A203" s="34"/>
      <c r="B203" s="34">
        <v>75414</v>
      </c>
      <c r="C203" s="37" t="s">
        <v>51</v>
      </c>
      <c r="D203" s="32">
        <f>SUM(D204)</f>
        <v>8500</v>
      </c>
      <c r="E203" s="32">
        <f>SUM(E204)</f>
        <v>8500</v>
      </c>
      <c r="F203" s="32">
        <f>SUM(F204)</f>
        <v>8268.36</v>
      </c>
      <c r="G203" s="66">
        <f t="shared" si="9"/>
        <v>97.27482352941178</v>
      </c>
    </row>
    <row r="204" spans="1:7" ht="22.5" customHeight="1">
      <c r="A204" s="62"/>
      <c r="B204" s="62"/>
      <c r="C204" s="63" t="s">
        <v>438</v>
      </c>
      <c r="D204" s="32">
        <f>SUM(D205:D205)</f>
        <v>8500</v>
      </c>
      <c r="E204" s="32">
        <f>SUM(E205:E205)</f>
        <v>8500</v>
      </c>
      <c r="F204" s="68">
        <f>SUM(F205:F205)</f>
        <v>8268.36</v>
      </c>
      <c r="G204" s="66">
        <f t="shared" si="9"/>
        <v>97.27482352941178</v>
      </c>
    </row>
    <row r="205" spans="1:7" ht="22.5" customHeight="1">
      <c r="A205" s="34"/>
      <c r="B205" s="34"/>
      <c r="C205" s="37" t="s">
        <v>452</v>
      </c>
      <c r="D205" s="32">
        <v>8500</v>
      </c>
      <c r="E205" s="32">
        <v>8500</v>
      </c>
      <c r="F205" s="68">
        <v>8268.36</v>
      </c>
      <c r="G205" s="66">
        <f t="shared" si="9"/>
        <v>97.27482352941178</v>
      </c>
    </row>
    <row r="206" spans="1:256" s="71" customFormat="1" ht="22.5" customHeight="1">
      <c r="A206" s="34"/>
      <c r="B206" s="34">
        <v>75416</v>
      </c>
      <c r="C206" s="37" t="s">
        <v>183</v>
      </c>
      <c r="D206" s="32">
        <f>SUM(D207,D211)</f>
        <v>2070386</v>
      </c>
      <c r="E206" s="32">
        <f>SUM(E207,E211)</f>
        <v>2073408</v>
      </c>
      <c r="F206" s="32">
        <f>SUM(F207,F211)</f>
        <v>2065861.4999999998</v>
      </c>
      <c r="G206" s="66">
        <f t="shared" si="9"/>
        <v>99.63603400777849</v>
      </c>
      <c r="IT206" s="9"/>
      <c r="IU206" s="9"/>
      <c r="IV206" s="9"/>
    </row>
    <row r="207" spans="1:7" ht="22.5" customHeight="1">
      <c r="A207" s="62"/>
      <c r="B207" s="62"/>
      <c r="C207" s="63" t="s">
        <v>438</v>
      </c>
      <c r="D207" s="32">
        <f>SUM(D208:D210)</f>
        <v>2054386</v>
      </c>
      <c r="E207" s="32">
        <f>SUM(E208:E210)</f>
        <v>2058648</v>
      </c>
      <c r="F207" s="32">
        <f>SUM(F208:F210)</f>
        <v>2051105.5999999999</v>
      </c>
      <c r="G207" s="66">
        <f t="shared" si="9"/>
        <v>99.63362362093956</v>
      </c>
    </row>
    <row r="208" spans="1:7" ht="22.5" customHeight="1">
      <c r="A208" s="34"/>
      <c r="B208" s="34"/>
      <c r="C208" s="37" t="s">
        <v>439</v>
      </c>
      <c r="D208" s="32">
        <v>1774536</v>
      </c>
      <c r="E208" s="32">
        <v>1759536</v>
      </c>
      <c r="F208" s="68">
        <v>1752038.51</v>
      </c>
      <c r="G208" s="66">
        <f t="shared" si="9"/>
        <v>99.57389391294068</v>
      </c>
    </row>
    <row r="209" spans="1:256" s="71" customFormat="1" ht="22.5" customHeight="1">
      <c r="A209" s="34"/>
      <c r="B209" s="34"/>
      <c r="C209" s="37" t="s">
        <v>452</v>
      </c>
      <c r="D209" s="32">
        <v>246850</v>
      </c>
      <c r="E209" s="32">
        <v>260814</v>
      </c>
      <c r="F209" s="68">
        <v>260769.71</v>
      </c>
      <c r="G209" s="66">
        <f t="shared" si="9"/>
        <v>99.98301854961773</v>
      </c>
      <c r="IT209" s="9"/>
      <c r="IU209" s="9"/>
      <c r="IV209" s="9"/>
    </row>
    <row r="210" spans="1:7" ht="22.5" customHeight="1">
      <c r="A210" s="34"/>
      <c r="B210" s="34"/>
      <c r="C210" s="37" t="s">
        <v>442</v>
      </c>
      <c r="D210" s="32">
        <v>33000</v>
      </c>
      <c r="E210" s="32">
        <v>38298</v>
      </c>
      <c r="F210" s="68">
        <v>38297.38</v>
      </c>
      <c r="G210" s="66">
        <f t="shared" si="9"/>
        <v>99.99838111650739</v>
      </c>
    </row>
    <row r="211" spans="1:7" ht="22.5" customHeight="1">
      <c r="A211" s="34"/>
      <c r="B211" s="34"/>
      <c r="C211" s="63" t="s">
        <v>443</v>
      </c>
      <c r="D211" s="32">
        <f>SUM(D212:D213)</f>
        <v>16000</v>
      </c>
      <c r="E211" s="32">
        <f>SUM(E212:E213)</f>
        <v>14760</v>
      </c>
      <c r="F211" s="32">
        <f>SUM(F212:F213)</f>
        <v>14755.900000000001</v>
      </c>
      <c r="G211" s="66">
        <f t="shared" si="9"/>
        <v>99.97222222222223</v>
      </c>
    </row>
    <row r="212" spans="1:256" s="71" customFormat="1" ht="22.5" customHeight="1">
      <c r="A212" s="34"/>
      <c r="B212" s="34"/>
      <c r="C212" s="37" t="s">
        <v>444</v>
      </c>
      <c r="D212" s="32">
        <v>6000</v>
      </c>
      <c r="E212" s="32">
        <v>6000</v>
      </c>
      <c r="F212" s="68">
        <v>5996.3</v>
      </c>
      <c r="G212" s="66">
        <f t="shared" si="9"/>
        <v>99.93833333333335</v>
      </c>
      <c r="IT212" s="9"/>
      <c r="IU212" s="9"/>
      <c r="IV212" s="9"/>
    </row>
    <row r="213" spans="1:7" ht="22.5" customHeight="1">
      <c r="A213" s="34"/>
      <c r="B213" s="34"/>
      <c r="C213" s="37" t="s">
        <v>227</v>
      </c>
      <c r="D213" s="32">
        <v>10000</v>
      </c>
      <c r="E213" s="32">
        <v>8760</v>
      </c>
      <c r="F213" s="68">
        <v>8759.6</v>
      </c>
      <c r="G213" s="66">
        <f t="shared" si="9"/>
        <v>99.99543378995435</v>
      </c>
    </row>
    <row r="214" spans="1:7" ht="22.5" customHeight="1">
      <c r="A214" s="34"/>
      <c r="B214" s="34">
        <v>75495</v>
      </c>
      <c r="C214" s="37" t="s">
        <v>10</v>
      </c>
      <c r="D214" s="32">
        <f>SUM(D215,D217)</f>
        <v>152500</v>
      </c>
      <c r="E214" s="32">
        <f>SUM(E215,E217)</f>
        <v>152500</v>
      </c>
      <c r="F214" s="32">
        <f>SUM(F215,F217)</f>
        <v>133215.88</v>
      </c>
      <c r="G214" s="66">
        <f t="shared" si="9"/>
        <v>87.35467540983606</v>
      </c>
    </row>
    <row r="215" spans="1:7" ht="22.5" customHeight="1">
      <c r="A215" s="62"/>
      <c r="B215" s="62"/>
      <c r="C215" s="63" t="s">
        <v>438</v>
      </c>
      <c r="D215" s="72">
        <f>SUM(D216)</f>
        <v>22500</v>
      </c>
      <c r="E215" s="72">
        <f>SUM(E216)</f>
        <v>18840</v>
      </c>
      <c r="F215" s="72">
        <f>SUM(F216)</f>
        <v>13185.88</v>
      </c>
      <c r="G215" s="66">
        <f t="shared" si="9"/>
        <v>69.98874734607217</v>
      </c>
    </row>
    <row r="216" spans="1:256" s="71" customFormat="1" ht="22.5" customHeight="1">
      <c r="A216" s="34"/>
      <c r="B216" s="34"/>
      <c r="C216" s="37" t="s">
        <v>452</v>
      </c>
      <c r="D216" s="32">
        <v>22500</v>
      </c>
      <c r="E216" s="32">
        <v>18840</v>
      </c>
      <c r="F216" s="68">
        <v>13185.88</v>
      </c>
      <c r="G216" s="66">
        <f t="shared" si="9"/>
        <v>69.98874734607217</v>
      </c>
      <c r="IT216" s="9"/>
      <c r="IU216" s="9"/>
      <c r="IV216" s="9"/>
    </row>
    <row r="217" spans="1:7" ht="22.5" customHeight="1">
      <c r="A217" s="62"/>
      <c r="B217" s="62"/>
      <c r="C217" s="63" t="s">
        <v>443</v>
      </c>
      <c r="D217" s="72">
        <f>SUM(D218:D219)</f>
        <v>130000</v>
      </c>
      <c r="E217" s="72">
        <f>SUM(E218:E219)</f>
        <v>133660</v>
      </c>
      <c r="F217" s="72">
        <f>SUM(F218:F219)</f>
        <v>120030</v>
      </c>
      <c r="G217" s="66">
        <f t="shared" si="9"/>
        <v>89.80248391440969</v>
      </c>
    </row>
    <row r="218" spans="1:256" s="71" customFormat="1" ht="22.5" customHeight="1">
      <c r="A218" s="34"/>
      <c r="B218" s="34"/>
      <c r="C218" s="37" t="s">
        <v>444</v>
      </c>
      <c r="D218" s="32">
        <v>130000</v>
      </c>
      <c r="E218" s="32">
        <v>130000</v>
      </c>
      <c r="F218" s="68">
        <v>116370</v>
      </c>
      <c r="G218" s="66">
        <f t="shared" si="9"/>
        <v>89.51538461538462</v>
      </c>
      <c r="IT218" s="9"/>
      <c r="IU218" s="9"/>
      <c r="IV218" s="9"/>
    </row>
    <row r="219" spans="1:256" s="71" customFormat="1" ht="22.5" customHeight="1">
      <c r="A219" s="34"/>
      <c r="B219" s="34"/>
      <c r="C219" s="37" t="s">
        <v>227</v>
      </c>
      <c r="D219" s="32">
        <v>0</v>
      </c>
      <c r="E219" s="32">
        <v>3660</v>
      </c>
      <c r="F219" s="68">
        <v>3660</v>
      </c>
      <c r="G219" s="66">
        <f t="shared" si="9"/>
        <v>100</v>
      </c>
      <c r="IT219" s="9"/>
      <c r="IU219" s="9"/>
      <c r="IV219" s="9"/>
    </row>
    <row r="220" spans="1:7" ht="57.75" customHeight="1">
      <c r="A220" s="62">
        <v>756</v>
      </c>
      <c r="B220" s="62"/>
      <c r="C220" s="63" t="s">
        <v>184</v>
      </c>
      <c r="D220" s="64">
        <f aca="true" t="shared" si="14" ref="D220:F221">SUM(D221)</f>
        <v>195000</v>
      </c>
      <c r="E220" s="64">
        <f t="shared" si="14"/>
        <v>195000</v>
      </c>
      <c r="F220" s="65">
        <f t="shared" si="14"/>
        <v>166966.48</v>
      </c>
      <c r="G220" s="66">
        <f aca="true" t="shared" si="15" ref="G220:G283">F220/E220*100</f>
        <v>85.62383589743591</v>
      </c>
    </row>
    <row r="221" spans="1:7" ht="27.75" customHeight="1">
      <c r="A221" s="62"/>
      <c r="B221" s="62"/>
      <c r="C221" s="63" t="s">
        <v>438</v>
      </c>
      <c r="D221" s="32">
        <f t="shared" si="14"/>
        <v>195000</v>
      </c>
      <c r="E221" s="32">
        <f t="shared" si="14"/>
        <v>195000</v>
      </c>
      <c r="F221" s="68">
        <f t="shared" si="14"/>
        <v>166966.48</v>
      </c>
      <c r="G221" s="66">
        <f t="shared" si="15"/>
        <v>85.62383589743591</v>
      </c>
    </row>
    <row r="222" spans="1:256" s="71" customFormat="1" ht="22.5" customHeight="1">
      <c r="A222" s="34"/>
      <c r="B222" s="34"/>
      <c r="C222" s="37" t="s">
        <v>439</v>
      </c>
      <c r="D222" s="32">
        <f>SUM(D225)</f>
        <v>195000</v>
      </c>
      <c r="E222" s="32">
        <f>SUM(E225)</f>
        <v>195000</v>
      </c>
      <c r="F222" s="68">
        <f>SUM(F225)</f>
        <v>166966.48</v>
      </c>
      <c r="G222" s="66">
        <f t="shared" si="15"/>
        <v>85.62383589743591</v>
      </c>
      <c r="IT222" s="9"/>
      <c r="IU222" s="9"/>
      <c r="IV222" s="9"/>
    </row>
    <row r="223" spans="1:7" ht="39" customHeight="1">
      <c r="A223" s="36"/>
      <c r="B223" s="36">
        <v>75647</v>
      </c>
      <c r="C223" s="37" t="s">
        <v>185</v>
      </c>
      <c r="D223" s="38">
        <f aca="true" t="shared" si="16" ref="D223:F224">SUM(D224)</f>
        <v>195000</v>
      </c>
      <c r="E223" s="38">
        <f t="shared" si="16"/>
        <v>195000</v>
      </c>
      <c r="F223" s="73">
        <f t="shared" si="16"/>
        <v>166966.48</v>
      </c>
      <c r="G223" s="66">
        <f t="shared" si="15"/>
        <v>85.62383589743591</v>
      </c>
    </row>
    <row r="224" spans="1:7" ht="25.5" customHeight="1">
      <c r="A224" s="62"/>
      <c r="B224" s="62"/>
      <c r="C224" s="63" t="s">
        <v>438</v>
      </c>
      <c r="D224" s="32">
        <f t="shared" si="16"/>
        <v>195000</v>
      </c>
      <c r="E224" s="32">
        <f t="shared" si="16"/>
        <v>195000</v>
      </c>
      <c r="F224" s="68">
        <f t="shared" si="16"/>
        <v>166966.48</v>
      </c>
      <c r="G224" s="66">
        <f t="shared" si="15"/>
        <v>85.62383589743591</v>
      </c>
    </row>
    <row r="225" spans="1:256" s="71" customFormat="1" ht="22.5" customHeight="1">
      <c r="A225" s="34"/>
      <c r="B225" s="34"/>
      <c r="C225" s="37" t="s">
        <v>439</v>
      </c>
      <c r="D225" s="32">
        <v>195000</v>
      </c>
      <c r="E225" s="32">
        <v>195000</v>
      </c>
      <c r="F225" s="68">
        <v>166966.48</v>
      </c>
      <c r="G225" s="66">
        <f t="shared" si="15"/>
        <v>85.62383589743591</v>
      </c>
      <c r="IT225" s="9"/>
      <c r="IU225" s="9"/>
      <c r="IV225" s="9"/>
    </row>
    <row r="226" spans="1:7" ht="22.5" customHeight="1">
      <c r="A226" s="74">
        <v>757</v>
      </c>
      <c r="B226" s="74"/>
      <c r="C226" s="63" t="s">
        <v>186</v>
      </c>
      <c r="D226" s="75">
        <f>SUM(D228)</f>
        <v>4731050</v>
      </c>
      <c r="E226" s="75">
        <f>SUM(E228)</f>
        <v>4731050</v>
      </c>
      <c r="F226" s="76">
        <f>SUM(F228)</f>
        <v>2176138.37</v>
      </c>
      <c r="G226" s="66">
        <f t="shared" si="15"/>
        <v>45.996942961921775</v>
      </c>
    </row>
    <row r="227" spans="1:7" ht="22.5" customHeight="1">
      <c r="A227" s="62"/>
      <c r="B227" s="62"/>
      <c r="C227" s="63" t="s">
        <v>438</v>
      </c>
      <c r="D227" s="32">
        <f>SUM(D228)</f>
        <v>4731050</v>
      </c>
      <c r="E227" s="32">
        <f>SUM(E228)</f>
        <v>4731050</v>
      </c>
      <c r="F227" s="68">
        <f>SUM(F228)</f>
        <v>2176138.37</v>
      </c>
      <c r="G227" s="66">
        <f t="shared" si="15"/>
        <v>45.996942961921775</v>
      </c>
    </row>
    <row r="228" spans="1:256" s="71" customFormat="1" ht="22.5" customHeight="1">
      <c r="A228" s="34"/>
      <c r="B228" s="34"/>
      <c r="C228" s="37" t="s">
        <v>446</v>
      </c>
      <c r="D228" s="32">
        <f>SUM(D231)</f>
        <v>4731050</v>
      </c>
      <c r="E228" s="32">
        <f>SUM(E231)</f>
        <v>4731050</v>
      </c>
      <c r="F228" s="32">
        <f>SUM(F231)</f>
        <v>2176138.37</v>
      </c>
      <c r="G228" s="66">
        <f t="shared" si="15"/>
        <v>45.996942961921775</v>
      </c>
      <c r="IT228" s="9"/>
      <c r="IU228" s="9"/>
      <c r="IV228" s="9"/>
    </row>
    <row r="229" spans="1:7" ht="36.75" customHeight="1">
      <c r="A229" s="36"/>
      <c r="B229" s="36">
        <v>75702</v>
      </c>
      <c r="C229" s="37" t="s">
        <v>187</v>
      </c>
      <c r="D229" s="38">
        <f aca="true" t="shared" si="17" ref="D229:F230">SUM(D230)</f>
        <v>4731050</v>
      </c>
      <c r="E229" s="38">
        <f t="shared" si="17"/>
        <v>4731050</v>
      </c>
      <c r="F229" s="73">
        <f t="shared" si="17"/>
        <v>2176138.37</v>
      </c>
      <c r="G229" s="66">
        <f t="shared" si="15"/>
        <v>45.996942961921775</v>
      </c>
    </row>
    <row r="230" spans="1:7" ht="23.25" customHeight="1">
      <c r="A230" s="62"/>
      <c r="B230" s="62"/>
      <c r="C230" s="63" t="s">
        <v>438</v>
      </c>
      <c r="D230" s="32">
        <f t="shared" si="17"/>
        <v>4731050</v>
      </c>
      <c r="E230" s="32">
        <f t="shared" si="17"/>
        <v>4731050</v>
      </c>
      <c r="F230" s="68">
        <f t="shared" si="17"/>
        <v>2176138.37</v>
      </c>
      <c r="G230" s="66">
        <f t="shared" si="15"/>
        <v>45.996942961921775</v>
      </c>
    </row>
    <row r="231" spans="1:256" s="71" customFormat="1" ht="22.5" customHeight="1">
      <c r="A231" s="34"/>
      <c r="B231" s="34"/>
      <c r="C231" s="37" t="s">
        <v>446</v>
      </c>
      <c r="D231" s="32">
        <v>4731050</v>
      </c>
      <c r="E231" s="32">
        <v>4731050</v>
      </c>
      <c r="F231" s="68">
        <v>2176138.37</v>
      </c>
      <c r="G231" s="66">
        <f t="shared" si="15"/>
        <v>45.996942961921775</v>
      </c>
      <c r="IT231" s="9"/>
      <c r="IU231" s="9"/>
      <c r="IV231" s="9"/>
    </row>
    <row r="232" spans="1:7" ht="22.5" customHeight="1">
      <c r="A232" s="74">
        <v>758</v>
      </c>
      <c r="B232" s="74"/>
      <c r="C232" s="63" t="s">
        <v>94</v>
      </c>
      <c r="D232" s="75">
        <f>SUM(D234)</f>
        <v>524522</v>
      </c>
      <c r="E232" s="75">
        <f>SUM(E234)</f>
        <v>507322</v>
      </c>
      <c r="F232" s="75">
        <f>SUM(F234)</f>
        <v>0</v>
      </c>
      <c r="G232" s="66">
        <f t="shared" si="15"/>
        <v>0</v>
      </c>
    </row>
    <row r="233" spans="1:7" ht="22.5" customHeight="1">
      <c r="A233" s="74"/>
      <c r="B233" s="74"/>
      <c r="C233" s="63" t="s">
        <v>438</v>
      </c>
      <c r="D233" s="38">
        <f>SUM(D234)</f>
        <v>524522</v>
      </c>
      <c r="E233" s="38">
        <f>SUM(E234)</f>
        <v>507322</v>
      </c>
      <c r="F233" s="73">
        <f>SUM(F234)</f>
        <v>0</v>
      </c>
      <c r="G233" s="66">
        <f t="shared" si="15"/>
        <v>0</v>
      </c>
    </row>
    <row r="234" spans="1:256" s="71" customFormat="1" ht="22.5" customHeight="1">
      <c r="A234" s="36"/>
      <c r="B234" s="36"/>
      <c r="C234" s="37" t="s">
        <v>452</v>
      </c>
      <c r="D234" s="38">
        <f>SUM(D237)</f>
        <v>524522</v>
      </c>
      <c r="E234" s="38">
        <f>SUM(E237)</f>
        <v>507322</v>
      </c>
      <c r="F234" s="38">
        <f>SUM(F237)</f>
        <v>0</v>
      </c>
      <c r="G234" s="66">
        <f t="shared" si="15"/>
        <v>0</v>
      </c>
      <c r="IT234" s="9"/>
      <c r="IU234" s="9"/>
      <c r="IV234" s="9"/>
    </row>
    <row r="235" spans="1:7" ht="22.5" customHeight="1">
      <c r="A235" s="34"/>
      <c r="B235" s="34">
        <v>75818</v>
      </c>
      <c r="C235" s="37" t="s">
        <v>188</v>
      </c>
      <c r="D235" s="32">
        <f aca="true" t="shared" si="18" ref="D235:F236">SUM(D236)</f>
        <v>524522</v>
      </c>
      <c r="E235" s="32">
        <f t="shared" si="18"/>
        <v>507322</v>
      </c>
      <c r="F235" s="68">
        <f t="shared" si="18"/>
        <v>0</v>
      </c>
      <c r="G235" s="66">
        <f t="shared" si="15"/>
        <v>0</v>
      </c>
    </row>
    <row r="236" spans="1:7" ht="22.5" customHeight="1">
      <c r="A236" s="74"/>
      <c r="B236" s="74"/>
      <c r="C236" s="63" t="s">
        <v>438</v>
      </c>
      <c r="D236" s="38">
        <f t="shared" si="18"/>
        <v>524522</v>
      </c>
      <c r="E236" s="38">
        <f t="shared" si="18"/>
        <v>507322</v>
      </c>
      <c r="F236" s="73">
        <f t="shared" si="18"/>
        <v>0</v>
      </c>
      <c r="G236" s="66">
        <f t="shared" si="15"/>
        <v>0</v>
      </c>
    </row>
    <row r="237" spans="1:256" s="71" customFormat="1" ht="22.5" customHeight="1">
      <c r="A237" s="36"/>
      <c r="B237" s="36"/>
      <c r="C237" s="37" t="s">
        <v>452</v>
      </c>
      <c r="D237" s="38">
        <v>524522</v>
      </c>
      <c r="E237" s="38">
        <v>507322</v>
      </c>
      <c r="F237" s="73">
        <v>0</v>
      </c>
      <c r="G237" s="66">
        <f t="shared" si="15"/>
        <v>0</v>
      </c>
      <c r="IT237" s="9"/>
      <c r="IU237" s="9"/>
      <c r="IV237" s="9"/>
    </row>
    <row r="238" spans="1:7" ht="22.5" customHeight="1">
      <c r="A238" s="62">
        <v>801</v>
      </c>
      <c r="B238" s="62"/>
      <c r="C238" s="63" t="s">
        <v>189</v>
      </c>
      <c r="D238" s="64">
        <f>SUM(D239,D244)</f>
        <v>44327295</v>
      </c>
      <c r="E238" s="64">
        <f>SUM(E239,E244)</f>
        <v>42672744</v>
      </c>
      <c r="F238" s="64">
        <f>SUM(F239,F244)</f>
        <v>41947390.66</v>
      </c>
      <c r="G238" s="66">
        <f t="shared" si="15"/>
        <v>98.3001952253176</v>
      </c>
    </row>
    <row r="239" spans="1:7" ht="22.5" customHeight="1">
      <c r="A239" s="62"/>
      <c r="B239" s="62"/>
      <c r="C239" s="63" t="s">
        <v>438</v>
      </c>
      <c r="D239" s="32">
        <f>SUM(D240:D243)</f>
        <v>40687497</v>
      </c>
      <c r="E239" s="32">
        <f>SUM(E240:E243)</f>
        <v>42238484</v>
      </c>
      <c r="F239" s="32">
        <f>SUM(F240:F243)</f>
        <v>41557100.69</v>
      </c>
      <c r="G239" s="66">
        <f t="shared" si="15"/>
        <v>98.38681873620274</v>
      </c>
    </row>
    <row r="240" spans="1:7" ht="22.5" customHeight="1">
      <c r="A240" s="34"/>
      <c r="B240" s="34"/>
      <c r="C240" s="37" t="s">
        <v>439</v>
      </c>
      <c r="D240" s="32">
        <f>SUM(D250,D259,D269,D280,D287)</f>
        <v>24446919</v>
      </c>
      <c r="E240" s="32">
        <f>SUM(E250,E259,E269,E280,E287)</f>
        <v>24882273</v>
      </c>
      <c r="F240" s="32">
        <f>SUM(F250,F259,F269,F280,F287)</f>
        <v>24757784.67</v>
      </c>
      <c r="G240" s="66">
        <f t="shared" si="15"/>
        <v>99.4996906834034</v>
      </c>
    </row>
    <row r="241" spans="1:7" ht="22.5" customHeight="1">
      <c r="A241" s="34"/>
      <c r="B241" s="34"/>
      <c r="C241" s="37" t="s">
        <v>452</v>
      </c>
      <c r="D241" s="32">
        <f>SUM(D251,D260,D270,D277,D281,D284,D288)</f>
        <v>5198596</v>
      </c>
      <c r="E241" s="32">
        <f>SUM(E251,E260,E270,E277,E281,E284,E288)</f>
        <v>5963430</v>
      </c>
      <c r="F241" s="32">
        <f>SUM(F251,F260,F270,F277,F281,F284,F288)</f>
        <v>5863478.219999999</v>
      </c>
      <c r="G241" s="66">
        <f t="shared" si="15"/>
        <v>98.32392130032547</v>
      </c>
    </row>
    <row r="242" spans="1:7" ht="22.5" customHeight="1">
      <c r="A242" s="34"/>
      <c r="B242" s="34"/>
      <c r="C242" s="37" t="s">
        <v>441</v>
      </c>
      <c r="D242" s="32">
        <f>SUM(D252,D261,D264,D271)</f>
        <v>10917710</v>
      </c>
      <c r="E242" s="32">
        <f>SUM(E252,E261,E264,E271)</f>
        <v>11214441</v>
      </c>
      <c r="F242" s="32">
        <f>SUM(F252,F261,F264,F271)</f>
        <v>10763220.66</v>
      </c>
      <c r="G242" s="66">
        <f t="shared" si="15"/>
        <v>95.97643484860279</v>
      </c>
    </row>
    <row r="243" spans="1:7" ht="22.5" customHeight="1">
      <c r="A243" s="62"/>
      <c r="B243" s="62"/>
      <c r="C243" s="37" t="s">
        <v>442</v>
      </c>
      <c r="D243" s="32">
        <f>SUM(D253,D272,D289)</f>
        <v>124272</v>
      </c>
      <c r="E243" s="32">
        <f>SUM(E253,E272,E289)</f>
        <v>178340</v>
      </c>
      <c r="F243" s="32">
        <f>SUM(F253,F272,F289)</f>
        <v>172617.14</v>
      </c>
      <c r="G243" s="66">
        <f t="shared" si="15"/>
        <v>96.79103958730515</v>
      </c>
    </row>
    <row r="244" spans="1:256" s="71" customFormat="1" ht="22.5" customHeight="1">
      <c r="A244" s="34"/>
      <c r="B244" s="34"/>
      <c r="C244" s="63" t="s">
        <v>443</v>
      </c>
      <c r="D244" s="32">
        <f>SUM(D245:D247)</f>
        <v>3639798</v>
      </c>
      <c r="E244" s="32">
        <f>SUM(E245:E247)</f>
        <v>434260</v>
      </c>
      <c r="F244" s="32">
        <f>SUM(F245:F247)</f>
        <v>390289.97</v>
      </c>
      <c r="G244" s="66">
        <f t="shared" si="15"/>
        <v>89.87472251646479</v>
      </c>
      <c r="IT244" s="9"/>
      <c r="IU244" s="9"/>
      <c r="IV244" s="9"/>
    </row>
    <row r="245" spans="1:7" ht="22.5" customHeight="1">
      <c r="A245" s="34"/>
      <c r="B245" s="34"/>
      <c r="C245" s="37" t="s">
        <v>444</v>
      </c>
      <c r="D245" s="32">
        <f>SUM(D255,D291)</f>
        <v>3576467</v>
      </c>
      <c r="E245" s="32">
        <f>SUM(E255,E291)</f>
        <v>200000</v>
      </c>
      <c r="F245" s="32">
        <f>SUM(F255,F291)</f>
        <v>162677.43</v>
      </c>
      <c r="G245" s="66">
        <f t="shared" si="15"/>
        <v>81.338715</v>
      </c>
    </row>
    <row r="246" spans="1:7" ht="22.5" customHeight="1">
      <c r="A246" s="34"/>
      <c r="B246" s="34"/>
      <c r="C246" s="37" t="s">
        <v>227</v>
      </c>
      <c r="D246" s="32">
        <f>SUM(D256,D274,D292)</f>
        <v>22331</v>
      </c>
      <c r="E246" s="32">
        <f>SUM(E256,E274,E292)</f>
        <v>51561</v>
      </c>
      <c r="F246" s="32">
        <f>SUM(F256,F274,F292)</f>
        <v>45105.83</v>
      </c>
      <c r="G246" s="66">
        <f t="shared" si="15"/>
        <v>87.48051822113614</v>
      </c>
    </row>
    <row r="247" spans="1:7" ht="22.5" customHeight="1">
      <c r="A247" s="34"/>
      <c r="B247" s="34"/>
      <c r="C247" s="37" t="s">
        <v>228</v>
      </c>
      <c r="D247" s="32">
        <f>SUM(D266)</f>
        <v>41000</v>
      </c>
      <c r="E247" s="32">
        <f>SUM(E266)</f>
        <v>182699</v>
      </c>
      <c r="F247" s="32">
        <f>SUM(F266)</f>
        <v>182506.71</v>
      </c>
      <c r="G247" s="66">
        <f t="shared" si="15"/>
        <v>99.89475038177548</v>
      </c>
    </row>
    <row r="248" spans="1:7" ht="22.5" customHeight="1">
      <c r="A248" s="34"/>
      <c r="B248" s="34">
        <v>80101</v>
      </c>
      <c r="C248" s="37" t="s">
        <v>99</v>
      </c>
      <c r="D248" s="32">
        <f>SUM(D249,D254)</f>
        <v>18281644</v>
      </c>
      <c r="E248" s="32">
        <f>SUM(E249,E254)</f>
        <v>20006836</v>
      </c>
      <c r="F248" s="32">
        <f>SUM(F249,F254)</f>
        <v>19789094.990000002</v>
      </c>
      <c r="G248" s="66">
        <f t="shared" si="15"/>
        <v>98.91166694223915</v>
      </c>
    </row>
    <row r="249" spans="1:7" ht="22.5" customHeight="1">
      <c r="A249" s="62"/>
      <c r="B249" s="62"/>
      <c r="C249" s="63" t="s">
        <v>438</v>
      </c>
      <c r="D249" s="32">
        <f>SUM(D250:D253)</f>
        <v>18276644</v>
      </c>
      <c r="E249" s="32">
        <f>SUM(E250:E253)</f>
        <v>19760836</v>
      </c>
      <c r="F249" s="32">
        <f>SUM(F250:F253)</f>
        <v>19586872.490000002</v>
      </c>
      <c r="G249" s="497">
        <f t="shared" si="15"/>
        <v>99.11965510973322</v>
      </c>
    </row>
    <row r="250" spans="1:7" ht="22.5" customHeight="1">
      <c r="A250" s="34"/>
      <c r="B250" s="34"/>
      <c r="C250" s="37" t="s">
        <v>439</v>
      </c>
      <c r="D250" s="32">
        <v>14000000</v>
      </c>
      <c r="E250" s="32">
        <v>14716692</v>
      </c>
      <c r="F250" s="68">
        <v>14645584.98</v>
      </c>
      <c r="G250" s="66">
        <f t="shared" si="15"/>
        <v>99.51682742290183</v>
      </c>
    </row>
    <row r="251" spans="1:7" ht="22.5" customHeight="1">
      <c r="A251" s="34"/>
      <c r="B251" s="34"/>
      <c r="C251" s="37" t="s">
        <v>452</v>
      </c>
      <c r="D251" s="32">
        <v>2571662</v>
      </c>
      <c r="E251" s="32">
        <v>3411571</v>
      </c>
      <c r="F251" s="68">
        <v>3395231.26</v>
      </c>
      <c r="G251" s="66">
        <f t="shared" si="15"/>
        <v>99.5210493933733</v>
      </c>
    </row>
    <row r="252" spans="1:7" ht="22.5" customHeight="1">
      <c r="A252" s="34"/>
      <c r="B252" s="34"/>
      <c r="C252" s="37" t="s">
        <v>441</v>
      </c>
      <c r="D252" s="32">
        <v>1695276</v>
      </c>
      <c r="E252" s="32">
        <v>1606437</v>
      </c>
      <c r="F252" s="68">
        <v>1519922.94</v>
      </c>
      <c r="G252" s="66">
        <f t="shared" si="15"/>
        <v>94.61453763826405</v>
      </c>
    </row>
    <row r="253" spans="1:256" s="71" customFormat="1" ht="22.5" customHeight="1">
      <c r="A253" s="34"/>
      <c r="B253" s="34"/>
      <c r="C253" s="37" t="s">
        <v>442</v>
      </c>
      <c r="D253" s="32">
        <v>9706</v>
      </c>
      <c r="E253" s="32">
        <v>26136</v>
      </c>
      <c r="F253" s="68">
        <v>26133.31</v>
      </c>
      <c r="G253" s="66">
        <f t="shared" si="15"/>
        <v>99.9897076828895</v>
      </c>
      <c r="IT253" s="9"/>
      <c r="IU253" s="9"/>
      <c r="IV253" s="9"/>
    </row>
    <row r="254" spans="1:7" ht="22.5" customHeight="1">
      <c r="A254" s="34"/>
      <c r="B254" s="34"/>
      <c r="C254" s="63" t="s">
        <v>443</v>
      </c>
      <c r="D254" s="32">
        <f>SUM(D255:D256)</f>
        <v>5000</v>
      </c>
      <c r="E254" s="32">
        <f>SUM(E255:E256)</f>
        <v>246000</v>
      </c>
      <c r="F254" s="32">
        <f>SUM(F255:F256)</f>
        <v>202222.5</v>
      </c>
      <c r="G254" s="497">
        <f t="shared" si="15"/>
        <v>82.20426829268293</v>
      </c>
    </row>
    <row r="255" spans="1:7" ht="22.5" customHeight="1">
      <c r="A255" s="34"/>
      <c r="B255" s="34"/>
      <c r="C255" s="37" t="s">
        <v>444</v>
      </c>
      <c r="D255" s="32">
        <v>0</v>
      </c>
      <c r="E255" s="32">
        <v>200000</v>
      </c>
      <c r="F255" s="68">
        <v>162677.43</v>
      </c>
      <c r="G255" s="66">
        <f t="shared" si="15"/>
        <v>81.338715</v>
      </c>
    </row>
    <row r="256" spans="1:7" ht="22.5" customHeight="1">
      <c r="A256" s="34"/>
      <c r="B256" s="34"/>
      <c r="C256" s="37" t="s">
        <v>227</v>
      </c>
      <c r="D256" s="32">
        <v>5000</v>
      </c>
      <c r="E256" s="32">
        <v>46000</v>
      </c>
      <c r="F256" s="68">
        <v>39545.07</v>
      </c>
      <c r="G256" s="66">
        <f t="shared" si="15"/>
        <v>85.96754347826086</v>
      </c>
    </row>
    <row r="257" spans="1:7" ht="37.5" customHeight="1">
      <c r="A257" s="34"/>
      <c r="B257" s="34">
        <v>80103</v>
      </c>
      <c r="C257" s="37" t="s">
        <v>190</v>
      </c>
      <c r="D257" s="32">
        <f>SUM(D258)</f>
        <v>814425</v>
      </c>
      <c r="E257" s="32">
        <f>SUM(E258)</f>
        <v>867211</v>
      </c>
      <c r="F257" s="68">
        <f>SUM(F258)</f>
        <v>816353.31</v>
      </c>
      <c r="G257" s="66">
        <f t="shared" si="15"/>
        <v>94.13548836442342</v>
      </c>
    </row>
    <row r="258" spans="1:7" ht="22.5" customHeight="1">
      <c r="A258" s="62"/>
      <c r="B258" s="62"/>
      <c r="C258" s="63" t="s">
        <v>438</v>
      </c>
      <c r="D258" s="32">
        <f>SUM(D259:D261)</f>
        <v>814425</v>
      </c>
      <c r="E258" s="32">
        <f>SUM(E259:E261)</f>
        <v>867211</v>
      </c>
      <c r="F258" s="68">
        <f>SUM(F259:F261)</f>
        <v>816353.31</v>
      </c>
      <c r="G258" s="66">
        <f t="shared" si="15"/>
        <v>94.13548836442342</v>
      </c>
    </row>
    <row r="259" spans="1:7" ht="22.5" customHeight="1">
      <c r="A259" s="34"/>
      <c r="B259" s="34"/>
      <c r="C259" s="37" t="s">
        <v>439</v>
      </c>
      <c r="D259" s="32">
        <v>672591</v>
      </c>
      <c r="E259" s="32">
        <v>721582</v>
      </c>
      <c r="F259" s="68">
        <v>713214.91</v>
      </c>
      <c r="G259" s="66">
        <f t="shared" si="15"/>
        <v>98.84045195140678</v>
      </c>
    </row>
    <row r="260" spans="1:7" ht="22.5" customHeight="1">
      <c r="A260" s="34"/>
      <c r="B260" s="34"/>
      <c r="C260" s="37" t="s">
        <v>440</v>
      </c>
      <c r="D260" s="32">
        <v>29396</v>
      </c>
      <c r="E260" s="32">
        <v>33191</v>
      </c>
      <c r="F260" s="68">
        <v>30965</v>
      </c>
      <c r="G260" s="66">
        <f t="shared" si="15"/>
        <v>93.29336265855201</v>
      </c>
    </row>
    <row r="261" spans="1:7" ht="22.5" customHeight="1">
      <c r="A261" s="34"/>
      <c r="B261" s="34"/>
      <c r="C261" s="37" t="s">
        <v>441</v>
      </c>
      <c r="D261" s="32">
        <v>112438</v>
      </c>
      <c r="E261" s="32">
        <v>112438</v>
      </c>
      <c r="F261" s="68">
        <v>72173.4</v>
      </c>
      <c r="G261" s="66">
        <f t="shared" si="15"/>
        <v>64.18950888489657</v>
      </c>
    </row>
    <row r="262" spans="1:7" ht="22.5" customHeight="1">
      <c r="A262" s="34"/>
      <c r="B262" s="34">
        <v>80104</v>
      </c>
      <c r="C262" s="37" t="s">
        <v>191</v>
      </c>
      <c r="D262" s="32">
        <f>SUM(D263,D265)</f>
        <v>7970490</v>
      </c>
      <c r="E262" s="32">
        <f>SUM(E263,E265)</f>
        <v>8344657</v>
      </c>
      <c r="F262" s="68">
        <f>SUM(F263,F265)</f>
        <v>8035847.47</v>
      </c>
      <c r="G262" s="66">
        <f t="shared" si="15"/>
        <v>96.29931427978406</v>
      </c>
    </row>
    <row r="263" spans="1:256" s="71" customFormat="1" ht="22.5" customHeight="1">
      <c r="A263" s="62"/>
      <c r="B263" s="62"/>
      <c r="C263" s="63" t="s">
        <v>438</v>
      </c>
      <c r="D263" s="32">
        <f>SUM(D264)</f>
        <v>7929490</v>
      </c>
      <c r="E263" s="32">
        <f>SUM(E264)</f>
        <v>8161958</v>
      </c>
      <c r="F263" s="68">
        <f>SUM(F264)</f>
        <v>7853340.76</v>
      </c>
      <c r="G263" s="66">
        <f t="shared" si="15"/>
        <v>96.21883327505483</v>
      </c>
      <c r="IT263" s="9"/>
      <c r="IU263" s="9"/>
      <c r="IV263" s="9"/>
    </row>
    <row r="264" spans="1:7" ht="22.5" customHeight="1">
      <c r="A264" s="34"/>
      <c r="B264" s="34"/>
      <c r="C264" s="37" t="s">
        <v>441</v>
      </c>
      <c r="D264" s="32">
        <v>7929490</v>
      </c>
      <c r="E264" s="32">
        <v>8161958</v>
      </c>
      <c r="F264" s="68">
        <v>7853340.76</v>
      </c>
      <c r="G264" s="66">
        <f t="shared" si="15"/>
        <v>96.21883327505483</v>
      </c>
    </row>
    <row r="265" spans="1:7" ht="22.5" customHeight="1">
      <c r="A265" s="62"/>
      <c r="B265" s="62"/>
      <c r="C265" s="63" t="s">
        <v>443</v>
      </c>
      <c r="D265" s="32">
        <f>SUM(D266)</f>
        <v>41000</v>
      </c>
      <c r="E265" s="32">
        <f>SUM(E266)</f>
        <v>182699</v>
      </c>
      <c r="F265" s="68">
        <f>SUM(F266)</f>
        <v>182506.71</v>
      </c>
      <c r="G265" s="66">
        <f t="shared" si="15"/>
        <v>99.89475038177548</v>
      </c>
    </row>
    <row r="266" spans="1:7" ht="22.5" customHeight="1">
      <c r="A266" s="34"/>
      <c r="B266" s="34"/>
      <c r="C266" s="37" t="s">
        <v>228</v>
      </c>
      <c r="D266" s="32">
        <v>41000</v>
      </c>
      <c r="E266" s="32">
        <v>182699</v>
      </c>
      <c r="F266" s="68">
        <v>182506.71</v>
      </c>
      <c r="G266" s="66">
        <f t="shared" si="15"/>
        <v>99.89475038177548</v>
      </c>
    </row>
    <row r="267" spans="1:7" ht="22.5" customHeight="1">
      <c r="A267" s="34"/>
      <c r="B267" s="34">
        <v>80110</v>
      </c>
      <c r="C267" s="37" t="s">
        <v>101</v>
      </c>
      <c r="D267" s="32">
        <f>SUM(D268,D273)</f>
        <v>11983823</v>
      </c>
      <c r="E267" s="32">
        <f>SUM(E268,E273)</f>
        <v>12409535</v>
      </c>
      <c r="F267" s="32">
        <f>SUM(F268,F273)</f>
        <v>12353092.440000001</v>
      </c>
      <c r="G267" s="66">
        <f t="shared" si="15"/>
        <v>99.54516780846342</v>
      </c>
    </row>
    <row r="268" spans="1:7" ht="22.5" customHeight="1">
      <c r="A268" s="62"/>
      <c r="B268" s="62"/>
      <c r="C268" s="63" t="s">
        <v>438</v>
      </c>
      <c r="D268" s="32">
        <f>SUM(D269:D272)</f>
        <v>11973823</v>
      </c>
      <c r="E268" s="32">
        <f>SUM(E269:E272)</f>
        <v>12403974</v>
      </c>
      <c r="F268" s="32">
        <f>SUM(F269:F272)</f>
        <v>12347531.680000002</v>
      </c>
      <c r="G268" s="66">
        <f t="shared" si="15"/>
        <v>99.54496583111188</v>
      </c>
    </row>
    <row r="269" spans="1:7" ht="22.5" customHeight="1">
      <c r="A269" s="34"/>
      <c r="B269" s="34"/>
      <c r="C269" s="37" t="s">
        <v>439</v>
      </c>
      <c r="D269" s="32">
        <v>9500000</v>
      </c>
      <c r="E269" s="32">
        <v>9437447</v>
      </c>
      <c r="F269" s="68">
        <v>9397154.78</v>
      </c>
      <c r="G269" s="66">
        <f t="shared" si="15"/>
        <v>99.57306017188759</v>
      </c>
    </row>
    <row r="270" spans="1:256" s="71" customFormat="1" ht="22.5" customHeight="1">
      <c r="A270" s="34"/>
      <c r="B270" s="34"/>
      <c r="C270" s="37" t="s">
        <v>452</v>
      </c>
      <c r="D270" s="32">
        <v>1284531</v>
      </c>
      <c r="E270" s="32">
        <v>1593786</v>
      </c>
      <c r="F270" s="68">
        <v>1593461.88</v>
      </c>
      <c r="G270" s="66">
        <f t="shared" si="15"/>
        <v>99.97966351818876</v>
      </c>
      <c r="IT270" s="9"/>
      <c r="IU270" s="9"/>
      <c r="IV270" s="9"/>
    </row>
    <row r="271" spans="1:256" s="40" customFormat="1" ht="22.5" customHeight="1">
      <c r="A271" s="34"/>
      <c r="B271" s="34"/>
      <c r="C271" s="37" t="s">
        <v>441</v>
      </c>
      <c r="D271" s="32">
        <v>1180506</v>
      </c>
      <c r="E271" s="32">
        <v>1333608</v>
      </c>
      <c r="F271" s="68">
        <v>1317783.56</v>
      </c>
      <c r="G271" s="66">
        <f t="shared" si="15"/>
        <v>98.81341143724394</v>
      </c>
      <c r="IT271" s="6"/>
      <c r="IU271" s="6"/>
      <c r="IV271" s="6"/>
    </row>
    <row r="272" spans="1:7" ht="22.5" customHeight="1">
      <c r="A272" s="62"/>
      <c r="B272" s="62"/>
      <c r="C272" s="37" t="s">
        <v>442</v>
      </c>
      <c r="D272" s="32">
        <v>8786</v>
      </c>
      <c r="E272" s="32">
        <v>39133</v>
      </c>
      <c r="F272" s="68">
        <v>39131.46</v>
      </c>
      <c r="G272" s="66">
        <f t="shared" si="15"/>
        <v>99.99606470242506</v>
      </c>
    </row>
    <row r="273" spans="1:7" ht="22.5" customHeight="1">
      <c r="A273" s="34"/>
      <c r="B273" s="34"/>
      <c r="C273" s="63" t="s">
        <v>443</v>
      </c>
      <c r="D273" s="32">
        <f>SUM(D274)</f>
        <v>10000</v>
      </c>
      <c r="E273" s="32">
        <f>SUM(E274)</f>
        <v>5561</v>
      </c>
      <c r="F273" s="32">
        <f>SUM(F274)</f>
        <v>5560.76</v>
      </c>
      <c r="G273" s="66">
        <f t="shared" si="15"/>
        <v>99.99568422945514</v>
      </c>
    </row>
    <row r="274" spans="1:7" ht="22.5" customHeight="1">
      <c r="A274" s="34"/>
      <c r="B274" s="34"/>
      <c r="C274" s="37" t="s">
        <v>227</v>
      </c>
      <c r="D274" s="32">
        <v>10000</v>
      </c>
      <c r="E274" s="32">
        <v>5561</v>
      </c>
      <c r="F274" s="68">
        <v>5560.76</v>
      </c>
      <c r="G274" s="66">
        <f t="shared" si="15"/>
        <v>99.99568422945514</v>
      </c>
    </row>
    <row r="275" spans="1:7" ht="22.5" customHeight="1">
      <c r="A275" s="34"/>
      <c r="B275" s="34">
        <v>80113</v>
      </c>
      <c r="C275" s="37" t="s">
        <v>192</v>
      </c>
      <c r="D275" s="32">
        <f aca="true" t="shared" si="19" ref="D275:F276">SUM(D276)</f>
        <v>38000</v>
      </c>
      <c r="E275" s="32">
        <f t="shared" si="19"/>
        <v>38000</v>
      </c>
      <c r="F275" s="68">
        <f t="shared" si="19"/>
        <v>37958.72</v>
      </c>
      <c r="G275" s="66">
        <f t="shared" si="15"/>
        <v>99.89136842105265</v>
      </c>
    </row>
    <row r="276" spans="1:7" ht="22.5" customHeight="1">
      <c r="A276" s="62"/>
      <c r="B276" s="62"/>
      <c r="C276" s="63" t="s">
        <v>438</v>
      </c>
      <c r="D276" s="32">
        <f t="shared" si="19"/>
        <v>38000</v>
      </c>
      <c r="E276" s="32">
        <f t="shared" si="19"/>
        <v>38000</v>
      </c>
      <c r="F276" s="68">
        <f t="shared" si="19"/>
        <v>37958.72</v>
      </c>
      <c r="G276" s="66">
        <f t="shared" si="15"/>
        <v>99.89136842105265</v>
      </c>
    </row>
    <row r="277" spans="1:7" ht="22.5" customHeight="1">
      <c r="A277" s="34"/>
      <c r="B277" s="34"/>
      <c r="C277" s="37" t="s">
        <v>452</v>
      </c>
      <c r="D277" s="32">
        <v>38000</v>
      </c>
      <c r="E277" s="32">
        <v>38000</v>
      </c>
      <c r="F277" s="68">
        <v>37958.72</v>
      </c>
      <c r="G277" s="66">
        <f t="shared" si="15"/>
        <v>99.89136842105265</v>
      </c>
    </row>
    <row r="278" spans="1:7" ht="22.5" customHeight="1">
      <c r="A278" s="34"/>
      <c r="B278" s="34">
        <v>80145</v>
      </c>
      <c r="C278" s="37" t="s">
        <v>193</v>
      </c>
      <c r="D278" s="32">
        <f>SUM(D279)</f>
        <v>7000</v>
      </c>
      <c r="E278" s="32">
        <f>SUM(E279)</f>
        <v>7000</v>
      </c>
      <c r="F278" s="68">
        <f>SUM(F279)</f>
        <v>1458.67</v>
      </c>
      <c r="G278" s="66">
        <f t="shared" si="15"/>
        <v>20.83814285714286</v>
      </c>
    </row>
    <row r="279" spans="1:7" ht="22.5" customHeight="1">
      <c r="A279" s="62"/>
      <c r="B279" s="62"/>
      <c r="C279" s="63" t="s">
        <v>438</v>
      </c>
      <c r="D279" s="32">
        <f>SUM(D280:D281)</f>
        <v>7000</v>
      </c>
      <c r="E279" s="32">
        <f>SUM(E280:E281)</f>
        <v>7000</v>
      </c>
      <c r="F279" s="68">
        <f>SUM(F280:F281)</f>
        <v>1458.67</v>
      </c>
      <c r="G279" s="66">
        <f t="shared" si="15"/>
        <v>20.83814285714286</v>
      </c>
    </row>
    <row r="280" spans="1:7" ht="22.5" customHeight="1">
      <c r="A280" s="34"/>
      <c r="B280" s="34"/>
      <c r="C280" s="37" t="s">
        <v>439</v>
      </c>
      <c r="D280" s="32">
        <v>6000</v>
      </c>
      <c r="E280" s="32">
        <v>6000</v>
      </c>
      <c r="F280" s="68">
        <v>1278</v>
      </c>
      <c r="G280" s="66">
        <f t="shared" si="15"/>
        <v>21.3</v>
      </c>
    </row>
    <row r="281" spans="1:7" ht="22.5" customHeight="1">
      <c r="A281" s="34"/>
      <c r="B281" s="34"/>
      <c r="C281" s="37" t="s">
        <v>452</v>
      </c>
      <c r="D281" s="32">
        <v>1000</v>
      </c>
      <c r="E281" s="32">
        <v>1000</v>
      </c>
      <c r="F281" s="68">
        <v>180.67</v>
      </c>
      <c r="G281" s="66">
        <f t="shared" si="15"/>
        <v>18.067</v>
      </c>
    </row>
    <row r="282" spans="1:7" ht="22.5" customHeight="1">
      <c r="A282" s="34"/>
      <c r="B282" s="34">
        <v>80146</v>
      </c>
      <c r="C282" s="37" t="s">
        <v>194</v>
      </c>
      <c r="D282" s="32">
        <f aca="true" t="shared" si="20" ref="D282:F283">SUM(D283)</f>
        <v>179787</v>
      </c>
      <c r="E282" s="32">
        <f t="shared" si="20"/>
        <v>167610</v>
      </c>
      <c r="F282" s="68">
        <f t="shared" si="20"/>
        <v>108162.47</v>
      </c>
      <c r="G282" s="66">
        <f t="shared" si="15"/>
        <v>64.53222958057395</v>
      </c>
    </row>
    <row r="283" spans="1:7" ht="22.5" customHeight="1">
      <c r="A283" s="62"/>
      <c r="B283" s="62"/>
      <c r="C283" s="63" t="s">
        <v>438</v>
      </c>
      <c r="D283" s="32">
        <f t="shared" si="20"/>
        <v>179787</v>
      </c>
      <c r="E283" s="32">
        <f t="shared" si="20"/>
        <v>167610</v>
      </c>
      <c r="F283" s="68">
        <f t="shared" si="20"/>
        <v>108162.47</v>
      </c>
      <c r="G283" s="66">
        <f t="shared" si="15"/>
        <v>64.53222958057395</v>
      </c>
    </row>
    <row r="284" spans="1:7" ht="22.5" customHeight="1">
      <c r="A284" s="34"/>
      <c r="B284" s="34"/>
      <c r="C284" s="37" t="s">
        <v>452</v>
      </c>
      <c r="D284" s="32">
        <v>179787</v>
      </c>
      <c r="E284" s="32">
        <v>167610</v>
      </c>
      <c r="F284" s="68">
        <v>108162.47</v>
      </c>
      <c r="G284" s="66">
        <f aca="true" t="shared" si="21" ref="G284:G352">F284/E284*100</f>
        <v>64.53222958057395</v>
      </c>
    </row>
    <row r="285" spans="1:7" ht="22.5" customHeight="1">
      <c r="A285" s="34"/>
      <c r="B285" s="34">
        <v>80195</v>
      </c>
      <c r="C285" s="37" t="s">
        <v>10</v>
      </c>
      <c r="D285" s="32">
        <f>SUM(D286,D290)</f>
        <v>5052126</v>
      </c>
      <c r="E285" s="32">
        <f>SUM(E286,E290)</f>
        <v>831895</v>
      </c>
      <c r="F285" s="32">
        <f>SUM(F286,F290)</f>
        <v>805422.59</v>
      </c>
      <c r="G285" s="66">
        <f t="shared" si="21"/>
        <v>96.81781835447983</v>
      </c>
    </row>
    <row r="286" spans="1:7" ht="22.5" customHeight="1">
      <c r="A286" s="62"/>
      <c r="B286" s="62"/>
      <c r="C286" s="63" t="s">
        <v>438</v>
      </c>
      <c r="D286" s="32">
        <f>SUM(D287:D289)</f>
        <v>1468328</v>
      </c>
      <c r="E286" s="32">
        <f>SUM(E287:E289)</f>
        <v>831895</v>
      </c>
      <c r="F286" s="32">
        <f>SUM(F287:F289)</f>
        <v>805422.59</v>
      </c>
      <c r="G286" s="66">
        <f t="shared" si="21"/>
        <v>96.81781835447983</v>
      </c>
    </row>
    <row r="287" spans="1:256" s="71" customFormat="1" ht="22.5" customHeight="1">
      <c r="A287" s="34"/>
      <c r="B287" s="34"/>
      <c r="C287" s="37" t="s">
        <v>439</v>
      </c>
      <c r="D287" s="32">
        <v>268328</v>
      </c>
      <c r="E287" s="32">
        <v>552</v>
      </c>
      <c r="F287" s="68">
        <v>552</v>
      </c>
      <c r="G287" s="66">
        <f t="shared" si="21"/>
        <v>100</v>
      </c>
      <c r="IT287" s="9"/>
      <c r="IU287" s="9"/>
      <c r="IV287" s="9"/>
    </row>
    <row r="288" spans="1:7" ht="22.5" customHeight="1">
      <c r="A288" s="34"/>
      <c r="B288" s="34"/>
      <c r="C288" s="37" t="s">
        <v>452</v>
      </c>
      <c r="D288" s="32">
        <v>1094220</v>
      </c>
      <c r="E288" s="32">
        <v>718272</v>
      </c>
      <c r="F288" s="68">
        <v>697518.22</v>
      </c>
      <c r="G288" s="66">
        <f t="shared" si="21"/>
        <v>97.11059598592176</v>
      </c>
    </row>
    <row r="289" spans="1:7" ht="27.75" customHeight="1">
      <c r="A289" s="62"/>
      <c r="B289" s="62"/>
      <c r="C289" s="37" t="s">
        <v>442</v>
      </c>
      <c r="D289" s="32">
        <v>105780</v>
      </c>
      <c r="E289" s="32">
        <v>113071</v>
      </c>
      <c r="F289" s="68">
        <v>107352.37</v>
      </c>
      <c r="G289" s="66">
        <f t="shared" si="21"/>
        <v>94.94244324362569</v>
      </c>
    </row>
    <row r="290" spans="1:7" ht="23.25" customHeight="1">
      <c r="A290" s="62"/>
      <c r="B290" s="62"/>
      <c r="C290" s="63" t="s">
        <v>443</v>
      </c>
      <c r="D290" s="32">
        <f>SUM(D291:D292)</f>
        <v>3583798</v>
      </c>
      <c r="E290" s="32">
        <f>SUM(E291:E292)</f>
        <v>0</v>
      </c>
      <c r="F290" s="32">
        <f>SUM(F291:F292)</f>
        <v>0</v>
      </c>
      <c r="G290" s="386" t="s">
        <v>18</v>
      </c>
    </row>
    <row r="291" spans="1:7" ht="25.5" customHeight="1">
      <c r="A291" s="62"/>
      <c r="B291" s="62"/>
      <c r="C291" s="37" t="s">
        <v>444</v>
      </c>
      <c r="D291" s="32">
        <v>3576467</v>
      </c>
      <c r="E291" s="32">
        <v>0</v>
      </c>
      <c r="F291" s="68">
        <v>0</v>
      </c>
      <c r="G291" s="386" t="s">
        <v>18</v>
      </c>
    </row>
    <row r="292" spans="1:7" ht="21" customHeight="1">
      <c r="A292" s="62"/>
      <c r="B292" s="62"/>
      <c r="C292" s="37" t="s">
        <v>227</v>
      </c>
      <c r="D292" s="32">
        <v>7331</v>
      </c>
      <c r="E292" s="32">
        <v>0</v>
      </c>
      <c r="F292" s="68">
        <v>0</v>
      </c>
      <c r="G292" s="386" t="s">
        <v>18</v>
      </c>
    </row>
    <row r="293" spans="1:7" ht="22.5" customHeight="1">
      <c r="A293" s="62">
        <v>851</v>
      </c>
      <c r="B293" s="62"/>
      <c r="C293" s="63" t="s">
        <v>195</v>
      </c>
      <c r="D293" s="64">
        <f>SUM(D294,D299)</f>
        <v>1366300</v>
      </c>
      <c r="E293" s="64">
        <f>SUM(E294,E299)</f>
        <v>1468748</v>
      </c>
      <c r="F293" s="64">
        <f>SUM(F294,F299)</f>
        <v>1418940.7</v>
      </c>
      <c r="G293" s="66">
        <f t="shared" si="21"/>
        <v>96.6088600631286</v>
      </c>
    </row>
    <row r="294" spans="1:7" ht="22.5" customHeight="1">
      <c r="A294" s="62"/>
      <c r="B294" s="62"/>
      <c r="C294" s="63" t="s">
        <v>438</v>
      </c>
      <c r="D294" s="32">
        <f>SUM(D295:D298)</f>
        <v>866300</v>
      </c>
      <c r="E294" s="32">
        <f>SUM(E295:E298)</f>
        <v>968748</v>
      </c>
      <c r="F294" s="32">
        <f>SUM(F295:F298)</f>
        <v>918940.7</v>
      </c>
      <c r="G294" s="66">
        <f t="shared" si="21"/>
        <v>94.8585906758001</v>
      </c>
    </row>
    <row r="295" spans="1:7" ht="22.5" customHeight="1">
      <c r="A295" s="34"/>
      <c r="B295" s="34"/>
      <c r="C295" s="37" t="s">
        <v>439</v>
      </c>
      <c r="D295" s="32">
        <f>SUM(D303,D308)</f>
        <v>145000</v>
      </c>
      <c r="E295" s="32">
        <f>SUM(E303,E308)</f>
        <v>147197</v>
      </c>
      <c r="F295" s="32">
        <f>SUM(F303,F308)</f>
        <v>136153.49000000002</v>
      </c>
      <c r="G295" s="66">
        <f t="shared" si="21"/>
        <v>92.49746258415594</v>
      </c>
    </row>
    <row r="296" spans="1:7" ht="22.5" customHeight="1">
      <c r="A296" s="34"/>
      <c r="B296" s="34"/>
      <c r="C296" s="37" t="s">
        <v>452</v>
      </c>
      <c r="D296" s="32">
        <f>SUM(D304,D309,D316)</f>
        <v>196400</v>
      </c>
      <c r="E296" s="32">
        <f>SUM(E304,E309,E316)</f>
        <v>377131</v>
      </c>
      <c r="F296" s="32">
        <f>SUM(F304,F309,F316)</f>
        <v>356604.24</v>
      </c>
      <c r="G296" s="66">
        <f t="shared" si="21"/>
        <v>94.55712736423152</v>
      </c>
    </row>
    <row r="297" spans="1:256" s="71" customFormat="1" ht="22.5" customHeight="1">
      <c r="A297" s="34"/>
      <c r="B297" s="34"/>
      <c r="C297" s="37" t="s">
        <v>441</v>
      </c>
      <c r="D297" s="32">
        <f>SUM(D310,D317)</f>
        <v>515900</v>
      </c>
      <c r="E297" s="32">
        <f>SUM(E310,E317)</f>
        <v>436320</v>
      </c>
      <c r="F297" s="32">
        <f>SUM(F310,F317)</f>
        <v>418234.13</v>
      </c>
      <c r="G297" s="66">
        <f t="shared" si="21"/>
        <v>95.85490694902823</v>
      </c>
      <c r="IT297" s="9"/>
      <c r="IU297" s="9"/>
      <c r="IV297" s="9"/>
    </row>
    <row r="298" spans="1:7" ht="22.5" customHeight="1">
      <c r="A298" s="62"/>
      <c r="B298" s="62"/>
      <c r="C298" s="37" t="s">
        <v>442</v>
      </c>
      <c r="D298" s="32">
        <f>SUM(D305,D311)</f>
        <v>9000</v>
      </c>
      <c r="E298" s="32">
        <f>SUM(E305,E311)</f>
        <v>8100</v>
      </c>
      <c r="F298" s="32">
        <f>SUM(F305,F311)</f>
        <v>7948.84</v>
      </c>
      <c r="G298" s="66">
        <f t="shared" si="21"/>
        <v>98.13382716049382</v>
      </c>
    </row>
    <row r="299" spans="1:7" ht="22.5" customHeight="1">
      <c r="A299" s="34"/>
      <c r="B299" s="34"/>
      <c r="C299" s="63" t="s">
        <v>443</v>
      </c>
      <c r="D299" s="32">
        <f aca="true" t="shared" si="22" ref="D299:F300">SUM(D312)</f>
        <v>500000</v>
      </c>
      <c r="E299" s="32">
        <f t="shared" si="22"/>
        <v>500000</v>
      </c>
      <c r="F299" s="68">
        <f t="shared" si="22"/>
        <v>500000</v>
      </c>
      <c r="G299" s="66">
        <f t="shared" si="21"/>
        <v>100</v>
      </c>
    </row>
    <row r="300" spans="1:7" ht="22.5" customHeight="1">
      <c r="A300" s="34"/>
      <c r="B300" s="34"/>
      <c r="C300" s="37" t="s">
        <v>444</v>
      </c>
      <c r="D300" s="32">
        <f t="shared" si="22"/>
        <v>500000</v>
      </c>
      <c r="E300" s="32">
        <f t="shared" si="22"/>
        <v>500000</v>
      </c>
      <c r="F300" s="32">
        <f t="shared" si="22"/>
        <v>500000</v>
      </c>
      <c r="G300" s="66">
        <f t="shared" si="21"/>
        <v>100</v>
      </c>
    </row>
    <row r="301" spans="1:7" ht="22.5" customHeight="1">
      <c r="A301" s="34"/>
      <c r="B301" s="34">
        <v>85153</v>
      </c>
      <c r="C301" s="37" t="s">
        <v>196</v>
      </c>
      <c r="D301" s="32">
        <f>SUM(D302)</f>
        <v>70000</v>
      </c>
      <c r="E301" s="32">
        <f>SUM(E302)</f>
        <v>62654</v>
      </c>
      <c r="F301" s="68">
        <f>SUM(F302)</f>
        <v>60167.659999999996</v>
      </c>
      <c r="G301" s="66">
        <f t="shared" si="21"/>
        <v>96.03163405369169</v>
      </c>
    </row>
    <row r="302" spans="1:7" ht="22.5" customHeight="1">
      <c r="A302" s="62"/>
      <c r="B302" s="62"/>
      <c r="C302" s="63" t="s">
        <v>438</v>
      </c>
      <c r="D302" s="32">
        <f>SUM(D303:D305)</f>
        <v>70000</v>
      </c>
      <c r="E302" s="32">
        <f>SUM(E303:E305)</f>
        <v>62654</v>
      </c>
      <c r="F302" s="32">
        <f>SUM(F303:F305)</f>
        <v>60167.659999999996</v>
      </c>
      <c r="G302" s="66">
        <f t="shared" si="21"/>
        <v>96.03163405369169</v>
      </c>
    </row>
    <row r="303" spans="1:7" ht="22.5" customHeight="1">
      <c r="A303" s="34"/>
      <c r="B303" s="34"/>
      <c r="C303" s="37" t="s">
        <v>439</v>
      </c>
      <c r="D303" s="32">
        <v>0</v>
      </c>
      <c r="E303" s="32">
        <v>4947</v>
      </c>
      <c r="F303" s="32">
        <v>4581.42</v>
      </c>
      <c r="G303" s="66">
        <f t="shared" si="21"/>
        <v>92.6100667070952</v>
      </c>
    </row>
    <row r="304" spans="1:7" ht="22.5" customHeight="1">
      <c r="A304" s="62"/>
      <c r="B304" s="62"/>
      <c r="C304" s="37" t="s">
        <v>452</v>
      </c>
      <c r="D304" s="32">
        <v>68000</v>
      </c>
      <c r="E304" s="32">
        <v>57707</v>
      </c>
      <c r="F304" s="68">
        <v>55586.24</v>
      </c>
      <c r="G304" s="66">
        <f t="shared" si="21"/>
        <v>96.32495191224635</v>
      </c>
    </row>
    <row r="305" spans="1:7" ht="22.5" customHeight="1">
      <c r="A305" s="62"/>
      <c r="B305" s="62"/>
      <c r="C305" s="37" t="s">
        <v>442</v>
      </c>
      <c r="D305" s="32">
        <v>2000</v>
      </c>
      <c r="E305" s="32">
        <v>0</v>
      </c>
      <c r="F305" s="68">
        <v>0</v>
      </c>
      <c r="G305" s="386" t="s">
        <v>18</v>
      </c>
    </row>
    <row r="306" spans="1:7" ht="22.5" customHeight="1">
      <c r="A306" s="34"/>
      <c r="B306" s="34">
        <v>85154</v>
      </c>
      <c r="C306" s="37" t="s">
        <v>197</v>
      </c>
      <c r="D306" s="32">
        <f>SUM(D307,D312)</f>
        <v>1130000</v>
      </c>
      <c r="E306" s="32">
        <f>SUM(E307,E312)</f>
        <v>1239797</v>
      </c>
      <c r="F306" s="32">
        <f>SUM(F307,F312)</f>
        <v>1195640.72</v>
      </c>
      <c r="G306" s="66">
        <f t="shared" si="21"/>
        <v>96.43842661338913</v>
      </c>
    </row>
    <row r="307" spans="1:7" ht="22.5" customHeight="1">
      <c r="A307" s="62"/>
      <c r="B307" s="62"/>
      <c r="C307" s="63" t="s">
        <v>438</v>
      </c>
      <c r="D307" s="32">
        <f>SUM(D308:D311)</f>
        <v>630000</v>
      </c>
      <c r="E307" s="32">
        <f>SUM(E308:E311)</f>
        <v>739797</v>
      </c>
      <c r="F307" s="32">
        <f>SUM(F308:F311)</f>
        <v>695640.72</v>
      </c>
      <c r="G307" s="66">
        <f t="shared" si="21"/>
        <v>94.03129777493014</v>
      </c>
    </row>
    <row r="308" spans="1:7" ht="22.5" customHeight="1">
      <c r="A308" s="34"/>
      <c r="B308" s="34"/>
      <c r="C308" s="37" t="s">
        <v>439</v>
      </c>
      <c r="D308" s="32">
        <v>145000</v>
      </c>
      <c r="E308" s="32">
        <v>142250</v>
      </c>
      <c r="F308" s="68">
        <v>131572.07</v>
      </c>
      <c r="G308" s="66">
        <f t="shared" si="21"/>
        <v>92.49354657293497</v>
      </c>
    </row>
    <row r="309" spans="1:7" ht="22.5" customHeight="1">
      <c r="A309" s="34"/>
      <c r="B309" s="34"/>
      <c r="C309" s="37" t="s">
        <v>452</v>
      </c>
      <c r="D309" s="32">
        <v>98400</v>
      </c>
      <c r="E309" s="32">
        <v>289427</v>
      </c>
      <c r="F309" s="68">
        <v>272521.68</v>
      </c>
      <c r="G309" s="66">
        <f t="shared" si="21"/>
        <v>94.15903837582533</v>
      </c>
    </row>
    <row r="310" spans="1:256" s="71" customFormat="1" ht="22.5" customHeight="1">
      <c r="A310" s="34"/>
      <c r="B310" s="34"/>
      <c r="C310" s="37" t="s">
        <v>441</v>
      </c>
      <c r="D310" s="32">
        <v>379600</v>
      </c>
      <c r="E310" s="32">
        <v>300020</v>
      </c>
      <c r="F310" s="68">
        <v>283598.13</v>
      </c>
      <c r="G310" s="66">
        <f t="shared" si="21"/>
        <v>94.52640823945072</v>
      </c>
      <c r="IT310" s="9"/>
      <c r="IU310" s="9"/>
      <c r="IV310" s="9"/>
    </row>
    <row r="311" spans="1:7" ht="22.5" customHeight="1">
      <c r="A311" s="62"/>
      <c r="B311" s="62"/>
      <c r="C311" s="37" t="s">
        <v>442</v>
      </c>
      <c r="D311" s="32">
        <v>7000</v>
      </c>
      <c r="E311" s="32">
        <v>8100</v>
      </c>
      <c r="F311" s="68">
        <v>7948.84</v>
      </c>
      <c r="G311" s="66">
        <f t="shared" si="21"/>
        <v>98.13382716049382</v>
      </c>
    </row>
    <row r="312" spans="1:7" ht="22.5" customHeight="1">
      <c r="A312" s="34"/>
      <c r="B312" s="34"/>
      <c r="C312" s="63" t="s">
        <v>443</v>
      </c>
      <c r="D312" s="32">
        <f>SUM(D313)</f>
        <v>500000</v>
      </c>
      <c r="E312" s="32">
        <f>SUM(E313)</f>
        <v>500000</v>
      </c>
      <c r="F312" s="32">
        <f>SUM(F313)</f>
        <v>500000</v>
      </c>
      <c r="G312" s="66">
        <f t="shared" si="21"/>
        <v>100</v>
      </c>
    </row>
    <row r="313" spans="1:7" ht="22.5" customHeight="1">
      <c r="A313" s="34"/>
      <c r="B313" s="34"/>
      <c r="C313" s="37" t="s">
        <v>444</v>
      </c>
      <c r="D313" s="32">
        <v>500000</v>
      </c>
      <c r="E313" s="32">
        <v>500000</v>
      </c>
      <c r="F313" s="68">
        <v>500000</v>
      </c>
      <c r="G313" s="66">
        <f t="shared" si="21"/>
        <v>100</v>
      </c>
    </row>
    <row r="314" spans="1:7" ht="22.5" customHeight="1">
      <c r="A314" s="34"/>
      <c r="B314" s="34">
        <v>85195</v>
      </c>
      <c r="C314" s="37" t="s">
        <v>10</v>
      </c>
      <c r="D314" s="32">
        <f>SUM(D315)</f>
        <v>166300</v>
      </c>
      <c r="E314" s="32">
        <f>SUM(E315)</f>
        <v>166297</v>
      </c>
      <c r="F314" s="32">
        <f>SUM(F315)</f>
        <v>163132.32</v>
      </c>
      <c r="G314" s="66">
        <f t="shared" si="21"/>
        <v>98.09697108185958</v>
      </c>
    </row>
    <row r="315" spans="1:7" ht="22.5" customHeight="1">
      <c r="A315" s="62"/>
      <c r="B315" s="62"/>
      <c r="C315" s="63" t="s">
        <v>438</v>
      </c>
      <c r="D315" s="32">
        <f>SUM(D316:D317)</f>
        <v>166300</v>
      </c>
      <c r="E315" s="32">
        <f>SUM(E316:E317)</f>
        <v>166297</v>
      </c>
      <c r="F315" s="32">
        <f>SUM(F316:F317)</f>
        <v>163132.32</v>
      </c>
      <c r="G315" s="66">
        <f t="shared" si="21"/>
        <v>98.09697108185958</v>
      </c>
    </row>
    <row r="316" spans="1:7" ht="22.5" customHeight="1">
      <c r="A316" s="34"/>
      <c r="B316" s="34"/>
      <c r="C316" s="37" t="s">
        <v>452</v>
      </c>
      <c r="D316" s="32">
        <v>30000</v>
      </c>
      <c r="E316" s="32">
        <v>29997</v>
      </c>
      <c r="F316" s="68">
        <v>28496.32</v>
      </c>
      <c r="G316" s="66">
        <f t="shared" si="21"/>
        <v>94.99723305663899</v>
      </c>
    </row>
    <row r="317" spans="1:7" ht="22.5" customHeight="1">
      <c r="A317" s="34"/>
      <c r="B317" s="34"/>
      <c r="C317" s="37" t="s">
        <v>441</v>
      </c>
      <c r="D317" s="32">
        <v>136300</v>
      </c>
      <c r="E317" s="32">
        <v>136300</v>
      </c>
      <c r="F317" s="68">
        <v>134636</v>
      </c>
      <c r="G317" s="66">
        <f t="shared" si="21"/>
        <v>98.77916360968452</v>
      </c>
    </row>
    <row r="318" spans="1:7" ht="22.5" customHeight="1">
      <c r="A318" s="62">
        <v>852</v>
      </c>
      <c r="B318" s="62"/>
      <c r="C318" s="63" t="s">
        <v>102</v>
      </c>
      <c r="D318" s="64">
        <f>SUM(D319,D324)</f>
        <v>20916201</v>
      </c>
      <c r="E318" s="64">
        <f>SUM(E319,E324)</f>
        <v>21423485</v>
      </c>
      <c r="F318" s="64">
        <f>SUM(F319,F324)</f>
        <v>21001503.080000002</v>
      </c>
      <c r="G318" s="66">
        <f t="shared" si="21"/>
        <v>98.03028349495892</v>
      </c>
    </row>
    <row r="319" spans="1:7" ht="22.5" customHeight="1">
      <c r="A319" s="62"/>
      <c r="B319" s="62"/>
      <c r="C319" s="63" t="s">
        <v>438</v>
      </c>
      <c r="D319" s="32">
        <f>SUM(D320:D323)</f>
        <v>20693201</v>
      </c>
      <c r="E319" s="32">
        <f>SUM(E320:E323)</f>
        <v>21196984</v>
      </c>
      <c r="F319" s="32">
        <f>SUM(F320:F323)</f>
        <v>20954866.78</v>
      </c>
      <c r="G319" s="66">
        <f t="shared" si="21"/>
        <v>98.8577751438601</v>
      </c>
    </row>
    <row r="320" spans="1:7" ht="22.5" customHeight="1">
      <c r="A320" s="34"/>
      <c r="B320" s="34"/>
      <c r="C320" s="37" t="s">
        <v>439</v>
      </c>
      <c r="D320" s="32">
        <f>SUM(D332,D339,D344,D356)</f>
        <v>2781611</v>
      </c>
      <c r="E320" s="32">
        <f>SUM(E332,E339,E344,E356)</f>
        <v>2973145</v>
      </c>
      <c r="F320" s="32">
        <f>SUM(F332,F339,F344,F356)</f>
        <v>2926800.34</v>
      </c>
      <c r="G320" s="66">
        <f t="shared" si="21"/>
        <v>98.44122436006316</v>
      </c>
    </row>
    <row r="321" spans="1:256" s="71" customFormat="1" ht="22.5" customHeight="1">
      <c r="A321" s="34"/>
      <c r="B321" s="34"/>
      <c r="C321" s="37" t="s">
        <v>452</v>
      </c>
      <c r="D321" s="32">
        <f>SUM(D329,D333,D340,D357,D364,D367)</f>
        <v>2609138</v>
      </c>
      <c r="E321" s="32">
        <f>SUM(E329,E333,E340,E357,E364,E367)</f>
        <v>2649778</v>
      </c>
      <c r="F321" s="32">
        <f>SUM(F329,F333,F340,F357,F364,F367)</f>
        <v>2636146.41</v>
      </c>
      <c r="G321" s="66">
        <f t="shared" si="21"/>
        <v>99.48555728064767</v>
      </c>
      <c r="IT321" s="9"/>
      <c r="IU321" s="9"/>
      <c r="IV321" s="9"/>
    </row>
    <row r="322" spans="1:256" s="40" customFormat="1" ht="22.5" customHeight="1">
      <c r="A322" s="34"/>
      <c r="B322" s="34"/>
      <c r="C322" s="37" t="s">
        <v>441</v>
      </c>
      <c r="D322" s="32">
        <f>SUM(D368)</f>
        <v>180000</v>
      </c>
      <c r="E322" s="32">
        <f>SUM(E368)</f>
        <v>90000</v>
      </c>
      <c r="F322" s="32">
        <f>SUM(F368)</f>
        <v>85261.5</v>
      </c>
      <c r="G322" s="66">
        <f t="shared" si="21"/>
        <v>94.735</v>
      </c>
      <c r="IT322" s="6"/>
      <c r="IU322" s="6"/>
      <c r="IV322" s="6"/>
    </row>
    <row r="323" spans="1:7" ht="22.5" customHeight="1">
      <c r="A323" s="62"/>
      <c r="B323" s="62"/>
      <c r="C323" s="37" t="s">
        <v>442</v>
      </c>
      <c r="D323" s="72">
        <f>SUM(D334,D341,D347,D350,D353,D358,D369)</f>
        <v>15122452</v>
      </c>
      <c r="E323" s="72">
        <f>SUM(E334,E341,E347,E350,E353,E358,E369)</f>
        <v>15484061</v>
      </c>
      <c r="F323" s="72">
        <f>SUM(F334,F341,F347,F350,F353,F358,F369)</f>
        <v>15306658.530000001</v>
      </c>
      <c r="G323" s="66">
        <f t="shared" si="21"/>
        <v>98.85428977578945</v>
      </c>
    </row>
    <row r="324" spans="1:7" ht="22.5" customHeight="1">
      <c r="A324" s="62"/>
      <c r="B324" s="62"/>
      <c r="C324" s="63" t="s">
        <v>443</v>
      </c>
      <c r="D324" s="72">
        <f>SUM(D325:D326)</f>
        <v>223000</v>
      </c>
      <c r="E324" s="72">
        <f>SUM(E325:E326)</f>
        <v>226501</v>
      </c>
      <c r="F324" s="72">
        <f>SUM(F325:F326)</f>
        <v>46636.3</v>
      </c>
      <c r="G324" s="66">
        <f t="shared" si="21"/>
        <v>20.58988702036636</v>
      </c>
    </row>
    <row r="325" spans="1:7" ht="22.5" customHeight="1">
      <c r="A325" s="34"/>
      <c r="B325" s="34"/>
      <c r="C325" s="37" t="s">
        <v>227</v>
      </c>
      <c r="D325" s="72">
        <f>SUM(D336,D360)</f>
        <v>23000</v>
      </c>
      <c r="E325" s="72">
        <f>SUM(E336,E360)</f>
        <v>26501</v>
      </c>
      <c r="F325" s="72">
        <f>SUM(F336,F360)</f>
        <v>25264.63</v>
      </c>
      <c r="G325" s="66">
        <f t="shared" si="21"/>
        <v>95.33462888192898</v>
      </c>
    </row>
    <row r="326" spans="1:7" ht="22.5" customHeight="1">
      <c r="A326" s="34"/>
      <c r="B326" s="34"/>
      <c r="C326" s="37" t="s">
        <v>228</v>
      </c>
      <c r="D326" s="72">
        <f>SUM(D361)</f>
        <v>200000</v>
      </c>
      <c r="E326" s="72">
        <f>SUM(E361)</f>
        <v>200000</v>
      </c>
      <c r="F326" s="72">
        <f>SUM(F361)</f>
        <v>21371.67</v>
      </c>
      <c r="G326" s="66">
        <f t="shared" si="21"/>
        <v>10.685834999999999</v>
      </c>
    </row>
    <row r="327" spans="1:7" ht="22.5" customHeight="1">
      <c r="A327" s="34"/>
      <c r="B327" s="34">
        <v>85202</v>
      </c>
      <c r="C327" s="37" t="s">
        <v>198</v>
      </c>
      <c r="D327" s="32">
        <f aca="true" t="shared" si="23" ref="D327:F328">SUM(D328)</f>
        <v>515000</v>
      </c>
      <c r="E327" s="32">
        <f t="shared" si="23"/>
        <v>640800</v>
      </c>
      <c r="F327" s="32">
        <f t="shared" si="23"/>
        <v>640760.47</v>
      </c>
      <c r="G327" s="66">
        <f t="shared" si="21"/>
        <v>99.9938311485643</v>
      </c>
    </row>
    <row r="328" spans="1:7" ht="22.5" customHeight="1">
      <c r="A328" s="62"/>
      <c r="B328" s="62"/>
      <c r="C328" s="63" t="s">
        <v>438</v>
      </c>
      <c r="D328" s="32">
        <f t="shared" si="23"/>
        <v>515000</v>
      </c>
      <c r="E328" s="32">
        <f t="shared" si="23"/>
        <v>640800</v>
      </c>
      <c r="F328" s="68">
        <f t="shared" si="23"/>
        <v>640760.47</v>
      </c>
      <c r="G328" s="66">
        <f t="shared" si="21"/>
        <v>99.9938311485643</v>
      </c>
    </row>
    <row r="329" spans="1:7" ht="22.5" customHeight="1">
      <c r="A329" s="34"/>
      <c r="B329" s="34"/>
      <c r="C329" s="37" t="s">
        <v>452</v>
      </c>
      <c r="D329" s="32">
        <v>515000</v>
      </c>
      <c r="E329" s="32">
        <v>640800</v>
      </c>
      <c r="F329" s="68">
        <v>640760.47</v>
      </c>
      <c r="G329" s="66">
        <f t="shared" si="21"/>
        <v>99.9938311485643</v>
      </c>
    </row>
    <row r="330" spans="1:7" ht="22.5" customHeight="1">
      <c r="A330" s="34"/>
      <c r="B330" s="34">
        <v>85203</v>
      </c>
      <c r="C330" s="37" t="s">
        <v>103</v>
      </c>
      <c r="D330" s="32">
        <f>SUM(D331,D335)</f>
        <v>0</v>
      </c>
      <c r="E330" s="32">
        <f>SUM(E331,E335)</f>
        <v>702109</v>
      </c>
      <c r="F330" s="32">
        <f>SUM(F331,F335)</f>
        <v>700336.16</v>
      </c>
      <c r="G330" s="66">
        <f t="shared" si="21"/>
        <v>99.7474978956259</v>
      </c>
    </row>
    <row r="331" spans="1:7" ht="22.5" customHeight="1">
      <c r="A331" s="62"/>
      <c r="B331" s="62"/>
      <c r="C331" s="63" t="s">
        <v>438</v>
      </c>
      <c r="D331" s="32">
        <f>SUM(D332:D334)</f>
        <v>0</v>
      </c>
      <c r="E331" s="32">
        <f>SUM(E332:E334)</f>
        <v>679109</v>
      </c>
      <c r="F331" s="32">
        <f>SUM(F332:F334)</f>
        <v>678571.7100000001</v>
      </c>
      <c r="G331" s="66">
        <f t="shared" si="21"/>
        <v>99.920883098295</v>
      </c>
    </row>
    <row r="332" spans="1:7" ht="22.5" customHeight="1">
      <c r="A332" s="34"/>
      <c r="B332" s="34"/>
      <c r="C332" s="37" t="s">
        <v>439</v>
      </c>
      <c r="D332" s="32">
        <v>0</v>
      </c>
      <c r="E332" s="32">
        <v>379135</v>
      </c>
      <c r="F332" s="68">
        <v>378765.2</v>
      </c>
      <c r="G332" s="66">
        <f t="shared" si="21"/>
        <v>99.9024621836549</v>
      </c>
    </row>
    <row r="333" spans="1:7" ht="22.5" customHeight="1">
      <c r="A333" s="34"/>
      <c r="B333" s="34"/>
      <c r="C333" s="37" t="s">
        <v>452</v>
      </c>
      <c r="D333" s="32">
        <v>0</v>
      </c>
      <c r="E333" s="32">
        <v>298982</v>
      </c>
      <c r="F333" s="68">
        <v>298815.11</v>
      </c>
      <c r="G333" s="66">
        <f t="shared" si="21"/>
        <v>99.94418058612223</v>
      </c>
    </row>
    <row r="334" spans="1:7" ht="22.5" customHeight="1">
      <c r="A334" s="34"/>
      <c r="B334" s="34"/>
      <c r="C334" s="37" t="s">
        <v>442</v>
      </c>
      <c r="D334" s="32">
        <v>0</v>
      </c>
      <c r="E334" s="32">
        <v>992</v>
      </c>
      <c r="F334" s="32">
        <v>991.4</v>
      </c>
      <c r="G334" s="386" t="s">
        <v>18</v>
      </c>
    </row>
    <row r="335" spans="1:7" ht="22.5" customHeight="1">
      <c r="A335" s="34"/>
      <c r="B335" s="34"/>
      <c r="C335" s="63" t="s">
        <v>443</v>
      </c>
      <c r="D335" s="32">
        <f>SUM(D336)</f>
        <v>0</v>
      </c>
      <c r="E335" s="32">
        <f>SUM(E336)</f>
        <v>23000</v>
      </c>
      <c r="F335" s="32">
        <f>SUM(F336)</f>
        <v>21764.45</v>
      </c>
      <c r="G335" s="66">
        <f t="shared" si="21"/>
        <v>94.62804347826086</v>
      </c>
    </row>
    <row r="336" spans="1:7" ht="24" customHeight="1">
      <c r="A336" s="34"/>
      <c r="B336" s="34"/>
      <c r="C336" s="37" t="s">
        <v>227</v>
      </c>
      <c r="D336" s="32">
        <v>0</v>
      </c>
      <c r="E336" s="32">
        <v>23000</v>
      </c>
      <c r="F336" s="68">
        <v>21764.45</v>
      </c>
      <c r="G336" s="66">
        <f t="shared" si="21"/>
        <v>94.62804347826086</v>
      </c>
    </row>
    <row r="337" spans="1:7" ht="56.25" customHeight="1">
      <c r="A337" s="34"/>
      <c r="B337" s="34">
        <v>85212</v>
      </c>
      <c r="C337" s="37" t="s">
        <v>398</v>
      </c>
      <c r="D337" s="32">
        <f>SUM(D338)</f>
        <v>10573000</v>
      </c>
      <c r="E337" s="32">
        <f>SUM(E338)</f>
        <v>10473000</v>
      </c>
      <c r="F337" s="68">
        <f>SUM(F338)</f>
        <v>10361830.93</v>
      </c>
      <c r="G337" s="66">
        <f t="shared" si="21"/>
        <v>98.93851742576148</v>
      </c>
    </row>
    <row r="338" spans="1:7" ht="26.25" customHeight="1">
      <c r="A338" s="62"/>
      <c r="B338" s="62"/>
      <c r="C338" s="63" t="s">
        <v>438</v>
      </c>
      <c r="D338" s="32">
        <f>SUM(D339:D341)</f>
        <v>10573000</v>
      </c>
      <c r="E338" s="32">
        <f>SUM(E339:E341)</f>
        <v>10473000</v>
      </c>
      <c r="F338" s="32">
        <f>SUM(F339:F341)</f>
        <v>10361830.93</v>
      </c>
      <c r="G338" s="66">
        <f t="shared" si="21"/>
        <v>98.93851742576148</v>
      </c>
    </row>
    <row r="339" spans="1:7" ht="28.5" customHeight="1">
      <c r="A339" s="34"/>
      <c r="B339" s="34"/>
      <c r="C339" s="37" t="s">
        <v>439</v>
      </c>
      <c r="D339" s="32">
        <v>433000</v>
      </c>
      <c r="E339" s="32">
        <v>423000</v>
      </c>
      <c r="F339" s="68">
        <v>384469.42</v>
      </c>
      <c r="G339" s="66">
        <f t="shared" si="21"/>
        <v>90.8911158392435</v>
      </c>
    </row>
    <row r="340" spans="1:7" ht="27.75" customHeight="1">
      <c r="A340" s="34"/>
      <c r="B340" s="34"/>
      <c r="C340" s="37" t="s">
        <v>452</v>
      </c>
      <c r="D340" s="32">
        <v>40000</v>
      </c>
      <c r="E340" s="32">
        <v>47000</v>
      </c>
      <c r="F340" s="68">
        <v>47000</v>
      </c>
      <c r="G340" s="66">
        <f t="shared" si="21"/>
        <v>100</v>
      </c>
    </row>
    <row r="341" spans="1:7" ht="22.5" customHeight="1">
      <c r="A341" s="34"/>
      <c r="B341" s="34"/>
      <c r="C341" s="37" t="s">
        <v>442</v>
      </c>
      <c r="D341" s="32">
        <v>10100000</v>
      </c>
      <c r="E341" s="32">
        <v>10003000</v>
      </c>
      <c r="F341" s="68">
        <v>9930361.51</v>
      </c>
      <c r="G341" s="66">
        <f t="shared" si="21"/>
        <v>99.27383295011497</v>
      </c>
    </row>
    <row r="342" spans="1:7" ht="75.75" customHeight="1">
      <c r="A342" s="34"/>
      <c r="B342" s="34">
        <v>85213</v>
      </c>
      <c r="C342" s="37" t="s">
        <v>399</v>
      </c>
      <c r="D342" s="32">
        <f aca="true" t="shared" si="24" ref="D342:F343">SUM(D343)</f>
        <v>113100</v>
      </c>
      <c r="E342" s="32">
        <f t="shared" si="24"/>
        <v>121500</v>
      </c>
      <c r="F342" s="32">
        <f t="shared" si="24"/>
        <v>121371</v>
      </c>
      <c r="G342" s="66">
        <f t="shared" si="21"/>
        <v>99.89382716049383</v>
      </c>
    </row>
    <row r="343" spans="1:7" ht="24" customHeight="1">
      <c r="A343" s="62"/>
      <c r="B343" s="62"/>
      <c r="C343" s="63" t="s">
        <v>438</v>
      </c>
      <c r="D343" s="32">
        <f t="shared" si="24"/>
        <v>113100</v>
      </c>
      <c r="E343" s="32">
        <f t="shared" si="24"/>
        <v>121500</v>
      </c>
      <c r="F343" s="68">
        <f t="shared" si="24"/>
        <v>121371</v>
      </c>
      <c r="G343" s="66">
        <f t="shared" si="21"/>
        <v>99.89382716049383</v>
      </c>
    </row>
    <row r="344" spans="1:7" ht="26.25" customHeight="1">
      <c r="A344" s="34"/>
      <c r="B344" s="34"/>
      <c r="C344" s="37" t="s">
        <v>439</v>
      </c>
      <c r="D344" s="32">
        <v>113100</v>
      </c>
      <c r="E344" s="32">
        <v>121500</v>
      </c>
      <c r="F344" s="68">
        <v>121371</v>
      </c>
      <c r="G344" s="66">
        <f t="shared" si="21"/>
        <v>99.89382716049383</v>
      </c>
    </row>
    <row r="345" spans="1:7" ht="43.5" customHeight="1">
      <c r="A345" s="34"/>
      <c r="B345" s="34">
        <v>85214</v>
      </c>
      <c r="C345" s="37" t="s">
        <v>104</v>
      </c>
      <c r="D345" s="32">
        <f aca="true" t="shared" si="25" ref="D345:F346">SUM(D346)</f>
        <v>2847000</v>
      </c>
      <c r="E345" s="32">
        <f t="shared" si="25"/>
        <v>2862417</v>
      </c>
      <c r="F345" s="68">
        <f t="shared" si="25"/>
        <v>2861382.22</v>
      </c>
      <c r="G345" s="66">
        <f t="shared" si="21"/>
        <v>99.96384943214075</v>
      </c>
    </row>
    <row r="346" spans="1:7" ht="22.5" customHeight="1">
      <c r="A346" s="62"/>
      <c r="B346" s="62"/>
      <c r="C346" s="63" t="s">
        <v>438</v>
      </c>
      <c r="D346" s="32">
        <f t="shared" si="25"/>
        <v>2847000</v>
      </c>
      <c r="E346" s="32">
        <f t="shared" si="25"/>
        <v>2862417</v>
      </c>
      <c r="F346" s="32">
        <f t="shared" si="25"/>
        <v>2861382.22</v>
      </c>
      <c r="G346" s="66">
        <f t="shared" si="21"/>
        <v>99.96384943214075</v>
      </c>
    </row>
    <row r="347" spans="1:7" ht="22.5" customHeight="1">
      <c r="A347" s="34"/>
      <c r="B347" s="34"/>
      <c r="C347" s="37" t="s">
        <v>442</v>
      </c>
      <c r="D347" s="32">
        <v>2847000</v>
      </c>
      <c r="E347" s="32">
        <v>2862417</v>
      </c>
      <c r="F347" s="68">
        <v>2861382.22</v>
      </c>
      <c r="G347" s="66">
        <f t="shared" si="21"/>
        <v>99.96384943214075</v>
      </c>
    </row>
    <row r="348" spans="1:7" ht="22.5" customHeight="1">
      <c r="A348" s="34"/>
      <c r="B348" s="34">
        <v>85215</v>
      </c>
      <c r="C348" s="37" t="s">
        <v>199</v>
      </c>
      <c r="D348" s="32">
        <f aca="true" t="shared" si="26" ref="D348:F349">SUM(D349)</f>
        <v>1150000</v>
      </c>
      <c r="E348" s="32">
        <f t="shared" si="26"/>
        <v>1150000</v>
      </c>
      <c r="F348" s="68">
        <f t="shared" si="26"/>
        <v>1046854.62</v>
      </c>
      <c r="G348" s="66">
        <f t="shared" si="21"/>
        <v>91.03083652173913</v>
      </c>
    </row>
    <row r="349" spans="1:7" ht="22.5" customHeight="1">
      <c r="A349" s="62"/>
      <c r="B349" s="62"/>
      <c r="C349" s="63" t="s">
        <v>438</v>
      </c>
      <c r="D349" s="32">
        <f t="shared" si="26"/>
        <v>1150000</v>
      </c>
      <c r="E349" s="32">
        <f t="shared" si="26"/>
        <v>1150000</v>
      </c>
      <c r="F349" s="68">
        <f t="shared" si="26"/>
        <v>1046854.62</v>
      </c>
      <c r="G349" s="66">
        <f t="shared" si="21"/>
        <v>91.03083652173913</v>
      </c>
    </row>
    <row r="350" spans="1:7" ht="22.5" customHeight="1">
      <c r="A350" s="34"/>
      <c r="B350" s="34"/>
      <c r="C350" s="37" t="s">
        <v>442</v>
      </c>
      <c r="D350" s="32">
        <v>1150000</v>
      </c>
      <c r="E350" s="32">
        <v>1150000</v>
      </c>
      <c r="F350" s="68">
        <v>1046854.62</v>
      </c>
      <c r="G350" s="66">
        <f t="shared" si="21"/>
        <v>91.03083652173913</v>
      </c>
    </row>
    <row r="351" spans="1:7" ht="22.5" customHeight="1">
      <c r="A351" s="34"/>
      <c r="B351" s="34">
        <v>85216</v>
      </c>
      <c r="C351" s="37" t="s">
        <v>428</v>
      </c>
      <c r="D351" s="32">
        <f aca="true" t="shared" si="27" ref="D351:F352">SUM(D352)</f>
        <v>1019000</v>
      </c>
      <c r="E351" s="32">
        <f t="shared" si="27"/>
        <v>1045500</v>
      </c>
      <c r="F351" s="32">
        <f t="shared" si="27"/>
        <v>1045356.88</v>
      </c>
      <c r="G351" s="66">
        <f t="shared" si="21"/>
        <v>99.98631085604974</v>
      </c>
    </row>
    <row r="352" spans="1:7" ht="22.5" customHeight="1">
      <c r="A352" s="34"/>
      <c r="B352" s="62"/>
      <c r="C352" s="63" t="s">
        <v>438</v>
      </c>
      <c r="D352" s="32">
        <f t="shared" si="27"/>
        <v>1019000</v>
      </c>
      <c r="E352" s="32">
        <f t="shared" si="27"/>
        <v>1045500</v>
      </c>
      <c r="F352" s="32">
        <f t="shared" si="27"/>
        <v>1045356.88</v>
      </c>
      <c r="G352" s="66">
        <f t="shared" si="21"/>
        <v>99.98631085604974</v>
      </c>
    </row>
    <row r="353" spans="1:256" s="71" customFormat="1" ht="22.5" customHeight="1">
      <c r="A353" s="34"/>
      <c r="B353" s="34"/>
      <c r="C353" s="37" t="s">
        <v>442</v>
      </c>
      <c r="D353" s="32">
        <v>1019000</v>
      </c>
      <c r="E353" s="32">
        <v>1045500</v>
      </c>
      <c r="F353" s="68">
        <v>1045356.88</v>
      </c>
      <c r="G353" s="66">
        <f aca="true" t="shared" si="28" ref="G353:G417">F353/E353*100</f>
        <v>99.98631085604974</v>
      </c>
      <c r="IT353" s="9"/>
      <c r="IU353" s="9"/>
      <c r="IV353" s="9"/>
    </row>
    <row r="354" spans="1:256" s="71" customFormat="1" ht="22.5" customHeight="1">
      <c r="A354" s="34"/>
      <c r="B354" s="34">
        <v>85219</v>
      </c>
      <c r="C354" s="37" t="s">
        <v>105</v>
      </c>
      <c r="D354" s="32">
        <f>SUM(D355,D359)</f>
        <v>3129897</v>
      </c>
      <c r="E354" s="32">
        <f>SUM(E355,E359)</f>
        <v>2772555</v>
      </c>
      <c r="F354" s="32">
        <f>SUM(F355,F359)</f>
        <v>2573271.5</v>
      </c>
      <c r="G354" s="66">
        <f t="shared" si="28"/>
        <v>92.81227964819453</v>
      </c>
      <c r="IT354" s="9"/>
      <c r="IU354" s="9"/>
      <c r="IV354" s="9"/>
    </row>
    <row r="355" spans="1:7" ht="22.5" customHeight="1">
      <c r="A355" s="62"/>
      <c r="B355" s="62"/>
      <c r="C355" s="63" t="s">
        <v>438</v>
      </c>
      <c r="D355" s="32">
        <f>SUM(D356:D358)</f>
        <v>2906897</v>
      </c>
      <c r="E355" s="32">
        <f>SUM(E356:E358)</f>
        <v>2569054</v>
      </c>
      <c r="F355" s="32">
        <f>SUM(F356:F358)</f>
        <v>2548399.65</v>
      </c>
      <c r="G355" s="66">
        <f t="shared" si="28"/>
        <v>99.1960328587877</v>
      </c>
    </row>
    <row r="356" spans="1:7" ht="22.5" customHeight="1">
      <c r="A356" s="34"/>
      <c r="B356" s="34"/>
      <c r="C356" s="37" t="s">
        <v>439</v>
      </c>
      <c r="D356" s="32">
        <v>2235511</v>
      </c>
      <c r="E356" s="32">
        <v>2049510</v>
      </c>
      <c r="F356" s="68">
        <v>2042194.72</v>
      </c>
      <c r="G356" s="66">
        <f t="shared" si="28"/>
        <v>99.64307175861548</v>
      </c>
    </row>
    <row r="357" spans="1:7" ht="32.25" customHeight="1">
      <c r="A357" s="34"/>
      <c r="B357" s="34"/>
      <c r="C357" s="37" t="s">
        <v>452</v>
      </c>
      <c r="D357" s="32">
        <v>664934</v>
      </c>
      <c r="E357" s="32">
        <v>510892</v>
      </c>
      <c r="F357" s="68">
        <v>497993.03</v>
      </c>
      <c r="G357" s="66">
        <f t="shared" si="28"/>
        <v>97.47520611009763</v>
      </c>
    </row>
    <row r="358" spans="1:7" ht="22.5" customHeight="1">
      <c r="A358" s="62"/>
      <c r="B358" s="62"/>
      <c r="C358" s="37" t="s">
        <v>442</v>
      </c>
      <c r="D358" s="32">
        <v>6452</v>
      </c>
      <c r="E358" s="32">
        <v>8652</v>
      </c>
      <c r="F358" s="32">
        <v>8211.9</v>
      </c>
      <c r="G358" s="66">
        <f t="shared" si="28"/>
        <v>94.91331484049931</v>
      </c>
    </row>
    <row r="359" spans="1:7" ht="22.5" customHeight="1">
      <c r="A359" s="62"/>
      <c r="B359" s="62"/>
      <c r="C359" s="63" t="s">
        <v>443</v>
      </c>
      <c r="D359" s="32">
        <f>SUM(D360:D361)</f>
        <v>223000</v>
      </c>
      <c r="E359" s="32">
        <f>SUM(E360:E361)</f>
        <v>203501</v>
      </c>
      <c r="F359" s="32">
        <f>SUM(F360:F361)</f>
        <v>24871.85</v>
      </c>
      <c r="G359" s="66">
        <f t="shared" si="28"/>
        <v>12.221979253173203</v>
      </c>
    </row>
    <row r="360" spans="1:7" ht="22.5" customHeight="1">
      <c r="A360" s="34"/>
      <c r="B360" s="34"/>
      <c r="C360" s="37" t="s">
        <v>227</v>
      </c>
      <c r="D360" s="32">
        <v>23000</v>
      </c>
      <c r="E360" s="32">
        <v>3501</v>
      </c>
      <c r="F360" s="32">
        <v>3500.18</v>
      </c>
      <c r="G360" s="66">
        <f t="shared" si="28"/>
        <v>99.97657812053698</v>
      </c>
    </row>
    <row r="361" spans="1:7" ht="22.5" customHeight="1">
      <c r="A361" s="34"/>
      <c r="B361" s="34"/>
      <c r="C361" s="37" t="s">
        <v>228</v>
      </c>
      <c r="D361" s="32">
        <v>200000</v>
      </c>
      <c r="E361" s="32">
        <v>200000</v>
      </c>
      <c r="F361" s="68">
        <v>21371.67</v>
      </c>
      <c r="G361" s="66">
        <f t="shared" si="28"/>
        <v>10.685834999999999</v>
      </c>
    </row>
    <row r="362" spans="1:7" ht="35.25" customHeight="1">
      <c r="A362" s="34"/>
      <c r="B362" s="34">
        <v>85228</v>
      </c>
      <c r="C362" s="37" t="s">
        <v>106</v>
      </c>
      <c r="D362" s="32">
        <f aca="true" t="shared" si="29" ref="D362:F363">SUM(D363)</f>
        <v>1389204</v>
      </c>
      <c r="E362" s="32">
        <f t="shared" si="29"/>
        <v>1141604</v>
      </c>
      <c r="F362" s="68">
        <f t="shared" si="29"/>
        <v>1141077.8</v>
      </c>
      <c r="G362" s="66">
        <f t="shared" si="28"/>
        <v>99.95390695898053</v>
      </c>
    </row>
    <row r="363" spans="1:7" ht="22.5" customHeight="1">
      <c r="A363" s="62"/>
      <c r="B363" s="62"/>
      <c r="C363" s="63" t="s">
        <v>438</v>
      </c>
      <c r="D363" s="32">
        <f t="shared" si="29"/>
        <v>1389204</v>
      </c>
      <c r="E363" s="32">
        <f t="shared" si="29"/>
        <v>1141604</v>
      </c>
      <c r="F363" s="68">
        <f t="shared" si="29"/>
        <v>1141077.8</v>
      </c>
      <c r="G363" s="66">
        <f t="shared" si="28"/>
        <v>99.95390695898053</v>
      </c>
    </row>
    <row r="364" spans="1:7" ht="22.5" customHeight="1">
      <c r="A364" s="34"/>
      <c r="B364" s="34"/>
      <c r="C364" s="37" t="s">
        <v>452</v>
      </c>
      <c r="D364" s="32">
        <v>1389204</v>
      </c>
      <c r="E364" s="32">
        <v>1141604</v>
      </c>
      <c r="F364" s="68">
        <v>1141077.8</v>
      </c>
      <c r="G364" s="66">
        <f t="shared" si="28"/>
        <v>99.95390695898053</v>
      </c>
    </row>
    <row r="365" spans="1:7" ht="26.25" customHeight="1">
      <c r="A365" s="34"/>
      <c r="B365" s="34">
        <v>85295</v>
      </c>
      <c r="C365" s="37" t="s">
        <v>10</v>
      </c>
      <c r="D365" s="32">
        <f>SUM(D366)</f>
        <v>180000</v>
      </c>
      <c r="E365" s="32">
        <f>SUM(E366)</f>
        <v>514000</v>
      </c>
      <c r="F365" s="68">
        <f>SUM(F366)</f>
        <v>509261.5</v>
      </c>
      <c r="G365" s="66">
        <f t="shared" si="28"/>
        <v>99.07811284046693</v>
      </c>
    </row>
    <row r="366" spans="1:7" ht="22.5" customHeight="1">
      <c r="A366" s="62"/>
      <c r="B366" s="62"/>
      <c r="C366" s="63" t="s">
        <v>438</v>
      </c>
      <c r="D366" s="32">
        <f>SUM(D367:D369)</f>
        <v>180000</v>
      </c>
      <c r="E366" s="32">
        <f>SUM(E367:E369)</f>
        <v>514000</v>
      </c>
      <c r="F366" s="32">
        <f>SUM(F367:F369)</f>
        <v>509261.5</v>
      </c>
      <c r="G366" s="66">
        <f t="shared" si="28"/>
        <v>99.07811284046693</v>
      </c>
    </row>
    <row r="367" spans="1:7" ht="22.5" customHeight="1">
      <c r="A367" s="34"/>
      <c r="B367" s="34"/>
      <c r="C367" s="37" t="s">
        <v>452</v>
      </c>
      <c r="D367" s="32">
        <v>0</v>
      </c>
      <c r="E367" s="32">
        <v>10500</v>
      </c>
      <c r="F367" s="68">
        <v>10500</v>
      </c>
      <c r="G367" s="66">
        <f t="shared" si="28"/>
        <v>100</v>
      </c>
    </row>
    <row r="368" spans="1:7" ht="22.5" customHeight="1">
      <c r="A368" s="34"/>
      <c r="B368" s="34"/>
      <c r="C368" s="37" t="s">
        <v>441</v>
      </c>
      <c r="D368" s="32">
        <v>180000</v>
      </c>
      <c r="E368" s="32">
        <v>90000</v>
      </c>
      <c r="F368" s="68">
        <v>85261.5</v>
      </c>
      <c r="G368" s="66">
        <f t="shared" si="28"/>
        <v>94.735</v>
      </c>
    </row>
    <row r="369" spans="1:7" ht="22.5" customHeight="1">
      <c r="A369" s="34"/>
      <c r="B369" s="34"/>
      <c r="C369" s="37" t="s">
        <v>442</v>
      </c>
      <c r="D369" s="32">
        <v>0</v>
      </c>
      <c r="E369" s="32">
        <v>413500</v>
      </c>
      <c r="F369" s="68">
        <v>413500</v>
      </c>
      <c r="G369" s="66">
        <f t="shared" si="28"/>
        <v>100</v>
      </c>
    </row>
    <row r="370" spans="1:7" ht="33" customHeight="1">
      <c r="A370" s="62">
        <v>853</v>
      </c>
      <c r="B370" s="62"/>
      <c r="C370" s="63" t="s">
        <v>200</v>
      </c>
      <c r="D370" s="64">
        <f>SUM(D371,D375)</f>
        <v>897883</v>
      </c>
      <c r="E370" s="64">
        <f>SUM(E371,E375)</f>
        <v>1624303</v>
      </c>
      <c r="F370" s="64">
        <f>SUM(F371,F375)</f>
        <v>1442009.4</v>
      </c>
      <c r="G370" s="66">
        <f t="shared" si="28"/>
        <v>88.77711855485092</v>
      </c>
    </row>
    <row r="371" spans="1:7" ht="22.5" customHeight="1">
      <c r="A371" s="62"/>
      <c r="B371" s="62"/>
      <c r="C371" s="63" t="s">
        <v>438</v>
      </c>
      <c r="D371" s="32">
        <f>SUM(D372:D374)</f>
        <v>785366</v>
      </c>
      <c r="E371" s="32">
        <f>SUM(E372:E374)</f>
        <v>1624303</v>
      </c>
      <c r="F371" s="32">
        <f>SUM(F372:F374)</f>
        <v>1442009.4</v>
      </c>
      <c r="G371" s="66">
        <f t="shared" si="28"/>
        <v>88.77711855485092</v>
      </c>
    </row>
    <row r="372" spans="1:7" ht="22.5" customHeight="1">
      <c r="A372" s="34"/>
      <c r="B372" s="34"/>
      <c r="C372" s="37" t="s">
        <v>439</v>
      </c>
      <c r="D372" s="32">
        <f>SUM(D385)</f>
        <v>0</v>
      </c>
      <c r="E372" s="32">
        <f>SUM(E385)</f>
        <v>31952</v>
      </c>
      <c r="F372" s="32">
        <f>SUM(F385)</f>
        <v>19427.25</v>
      </c>
      <c r="G372" s="66">
        <f t="shared" si="28"/>
        <v>60.80135828743115</v>
      </c>
    </row>
    <row r="373" spans="1:7" ht="22.5" customHeight="1">
      <c r="A373" s="34"/>
      <c r="B373" s="34"/>
      <c r="C373" s="37" t="s">
        <v>452</v>
      </c>
      <c r="D373" s="32">
        <f>SUM(D382,D386)</f>
        <v>62759</v>
      </c>
      <c r="E373" s="32">
        <f>SUM(E382,E386)</f>
        <v>869744</v>
      </c>
      <c r="F373" s="32">
        <f>SUM(F382,F386)</f>
        <v>699975.15</v>
      </c>
      <c r="G373" s="66">
        <f t="shared" si="28"/>
        <v>80.48059543957763</v>
      </c>
    </row>
    <row r="374" spans="1:7" ht="22.5" customHeight="1">
      <c r="A374" s="34"/>
      <c r="B374" s="34"/>
      <c r="C374" s="37" t="s">
        <v>441</v>
      </c>
      <c r="D374" s="32">
        <f>SUM(D379)</f>
        <v>722607</v>
      </c>
      <c r="E374" s="32">
        <f>SUM(E379)</f>
        <v>722607</v>
      </c>
      <c r="F374" s="32">
        <f>SUM(F379)</f>
        <v>722607</v>
      </c>
      <c r="G374" s="66">
        <f t="shared" si="28"/>
        <v>100</v>
      </c>
    </row>
    <row r="375" spans="1:7" ht="22.5" customHeight="1">
      <c r="A375" s="34"/>
      <c r="B375" s="34"/>
      <c r="C375" s="63" t="s">
        <v>443</v>
      </c>
      <c r="D375" s="32">
        <f aca="true" t="shared" si="30" ref="D375:F376">SUM(D387)</f>
        <v>112517</v>
      </c>
      <c r="E375" s="32">
        <f t="shared" si="30"/>
        <v>0</v>
      </c>
      <c r="F375" s="32">
        <f t="shared" si="30"/>
        <v>0</v>
      </c>
      <c r="G375" s="386" t="s">
        <v>18</v>
      </c>
    </row>
    <row r="376" spans="1:7" ht="22.5" customHeight="1">
      <c r="A376" s="34"/>
      <c r="B376" s="34"/>
      <c r="C376" s="37" t="s">
        <v>227</v>
      </c>
      <c r="D376" s="32">
        <f t="shared" si="30"/>
        <v>112517</v>
      </c>
      <c r="E376" s="32">
        <f t="shared" si="30"/>
        <v>0</v>
      </c>
      <c r="F376" s="32">
        <f t="shared" si="30"/>
        <v>0</v>
      </c>
      <c r="G376" s="386" t="s">
        <v>18</v>
      </c>
    </row>
    <row r="377" spans="1:7" ht="22.5" customHeight="1">
      <c r="A377" s="34"/>
      <c r="B377" s="34">
        <v>85305</v>
      </c>
      <c r="C377" s="37" t="s">
        <v>201</v>
      </c>
      <c r="D377" s="32">
        <f>SUM(D378)</f>
        <v>722607</v>
      </c>
      <c r="E377" s="32">
        <f>SUM(E378)</f>
        <v>722607</v>
      </c>
      <c r="F377" s="32">
        <f>SUM(F378)</f>
        <v>722607</v>
      </c>
      <c r="G377" s="66">
        <f t="shared" si="28"/>
        <v>100</v>
      </c>
    </row>
    <row r="378" spans="1:7" ht="22.5" customHeight="1">
      <c r="A378" s="62"/>
      <c r="B378" s="62"/>
      <c r="C378" s="63" t="s">
        <v>438</v>
      </c>
      <c r="D378" s="32">
        <f>SUM(D379:D379)</f>
        <v>722607</v>
      </c>
      <c r="E378" s="32">
        <f>SUM(E379:E379)</f>
        <v>722607</v>
      </c>
      <c r="F378" s="68">
        <f>SUM(F379:F379)</f>
        <v>722607</v>
      </c>
      <c r="G378" s="66">
        <f t="shared" si="28"/>
        <v>100</v>
      </c>
    </row>
    <row r="379" spans="1:7" ht="22.5" customHeight="1">
      <c r="A379" s="34"/>
      <c r="B379" s="34"/>
      <c r="C379" s="37" t="s">
        <v>441</v>
      </c>
      <c r="D379" s="32">
        <v>722607</v>
      </c>
      <c r="E379" s="32">
        <v>722607</v>
      </c>
      <c r="F379" s="68">
        <v>722607</v>
      </c>
      <c r="G379" s="66">
        <f t="shared" si="28"/>
        <v>100</v>
      </c>
    </row>
    <row r="380" spans="1:7" ht="22.5" customHeight="1">
      <c r="A380" s="34"/>
      <c r="B380" s="34">
        <v>85334</v>
      </c>
      <c r="C380" s="37" t="s">
        <v>400</v>
      </c>
      <c r="D380" s="32">
        <f aca="true" t="shared" si="31" ref="D380:F381">SUM(D381)</f>
        <v>3000</v>
      </c>
      <c r="E380" s="32">
        <f t="shared" si="31"/>
        <v>12703</v>
      </c>
      <c r="F380" s="32">
        <f t="shared" si="31"/>
        <v>1306</v>
      </c>
      <c r="G380" s="66">
        <f t="shared" si="28"/>
        <v>10.28103597575376</v>
      </c>
    </row>
    <row r="381" spans="1:7" ht="22.5" customHeight="1">
      <c r="A381" s="34"/>
      <c r="B381" s="34"/>
      <c r="C381" s="63" t="s">
        <v>438</v>
      </c>
      <c r="D381" s="32">
        <f t="shared" si="31"/>
        <v>3000</v>
      </c>
      <c r="E381" s="32">
        <f>SUM(E382)</f>
        <v>12703</v>
      </c>
      <c r="F381" s="32">
        <f>SUM(F382)</f>
        <v>1306</v>
      </c>
      <c r="G381" s="66">
        <f t="shared" si="28"/>
        <v>10.28103597575376</v>
      </c>
    </row>
    <row r="382" spans="1:7" ht="22.5" customHeight="1">
      <c r="A382" s="34"/>
      <c r="B382" s="34"/>
      <c r="C382" s="37" t="s">
        <v>452</v>
      </c>
      <c r="D382" s="32">
        <v>3000</v>
      </c>
      <c r="E382" s="32">
        <v>12703</v>
      </c>
      <c r="F382" s="68">
        <v>1306</v>
      </c>
      <c r="G382" s="66">
        <f t="shared" si="28"/>
        <v>10.28103597575376</v>
      </c>
    </row>
    <row r="383" spans="1:7" ht="22.5" customHeight="1">
      <c r="A383" s="34"/>
      <c r="B383" s="34">
        <v>85395</v>
      </c>
      <c r="C383" s="37" t="s">
        <v>10</v>
      </c>
      <c r="D383" s="32">
        <f>SUM(D384,D387)</f>
        <v>172276</v>
      </c>
      <c r="E383" s="32">
        <f>SUM(E384,E387)</f>
        <v>888993</v>
      </c>
      <c r="F383" s="32">
        <f>SUM(F384,F387)</f>
        <v>718096.4</v>
      </c>
      <c r="G383" s="66">
        <f t="shared" si="28"/>
        <v>80.77638406601628</v>
      </c>
    </row>
    <row r="384" spans="1:7" ht="22.5" customHeight="1">
      <c r="A384" s="34"/>
      <c r="B384" s="34"/>
      <c r="C384" s="63" t="s">
        <v>438</v>
      </c>
      <c r="D384" s="32">
        <f>SUM(D385:D386)</f>
        <v>59759</v>
      </c>
      <c r="E384" s="32">
        <f>SUM(E385:E386)</f>
        <v>888993</v>
      </c>
      <c r="F384" s="32">
        <f>SUM(F385:F386)</f>
        <v>718096.4</v>
      </c>
      <c r="G384" s="66">
        <f t="shared" si="28"/>
        <v>80.77638406601628</v>
      </c>
    </row>
    <row r="385" spans="1:7" ht="22.5" customHeight="1">
      <c r="A385" s="34"/>
      <c r="B385" s="34"/>
      <c r="C385" s="37" t="s">
        <v>439</v>
      </c>
      <c r="D385" s="32">
        <v>0</v>
      </c>
      <c r="E385" s="32">
        <v>31952</v>
      </c>
      <c r="F385" s="68">
        <v>19427.25</v>
      </c>
      <c r="G385" s="66">
        <f t="shared" si="28"/>
        <v>60.80135828743115</v>
      </c>
    </row>
    <row r="386" spans="1:7" ht="22.5" customHeight="1">
      <c r="A386" s="62"/>
      <c r="B386" s="62"/>
      <c r="C386" s="37" t="s">
        <v>452</v>
      </c>
      <c r="D386" s="32">
        <v>59759</v>
      </c>
      <c r="E386" s="32">
        <v>857041</v>
      </c>
      <c r="F386" s="68">
        <v>698669.15</v>
      </c>
      <c r="G386" s="66">
        <f t="shared" si="28"/>
        <v>81.52108825598776</v>
      </c>
    </row>
    <row r="387" spans="1:7" ht="22.5" customHeight="1">
      <c r="A387" s="34"/>
      <c r="B387" s="34"/>
      <c r="C387" s="63" t="s">
        <v>443</v>
      </c>
      <c r="D387" s="32">
        <f>SUM(D388)</f>
        <v>112517</v>
      </c>
      <c r="E387" s="32">
        <f>SUM(E388)</f>
        <v>0</v>
      </c>
      <c r="F387" s="32">
        <f>SUM(F388)</f>
        <v>0</v>
      </c>
      <c r="G387" s="386" t="s">
        <v>18</v>
      </c>
    </row>
    <row r="388" spans="1:7" ht="22.5" customHeight="1">
      <c r="A388" s="34"/>
      <c r="B388" s="34"/>
      <c r="C388" s="37" t="s">
        <v>227</v>
      </c>
      <c r="D388" s="32">
        <v>112517</v>
      </c>
      <c r="E388" s="32">
        <v>0</v>
      </c>
      <c r="F388" s="68">
        <v>0</v>
      </c>
      <c r="G388" s="386" t="s">
        <v>18</v>
      </c>
    </row>
    <row r="389" spans="1:7" ht="22.5" customHeight="1">
      <c r="A389" s="62">
        <v>854</v>
      </c>
      <c r="B389" s="62"/>
      <c r="C389" s="63" t="s">
        <v>107</v>
      </c>
      <c r="D389" s="64">
        <f>SUM(D390,D395)</f>
        <v>2428267</v>
      </c>
      <c r="E389" s="64">
        <f>SUM(E390,E395)</f>
        <v>2920101</v>
      </c>
      <c r="F389" s="64">
        <f>SUM(F390,F395)</f>
        <v>2746562.75</v>
      </c>
      <c r="G389" s="66">
        <f t="shared" si="28"/>
        <v>94.05711480527556</v>
      </c>
    </row>
    <row r="390" spans="1:7" ht="22.5" customHeight="1">
      <c r="A390" s="62"/>
      <c r="B390" s="62"/>
      <c r="C390" s="63" t="s">
        <v>438</v>
      </c>
      <c r="D390" s="32">
        <f>SUM(D391:D394)</f>
        <v>2420337</v>
      </c>
      <c r="E390" s="32">
        <f>SUM(E391:E394)</f>
        <v>2912171</v>
      </c>
      <c r="F390" s="32">
        <f>SUM(F391:F394)</f>
        <v>2738632.75</v>
      </c>
      <c r="G390" s="66">
        <f t="shared" si="28"/>
        <v>94.04093200570983</v>
      </c>
    </row>
    <row r="391" spans="1:7" ht="22.5" customHeight="1">
      <c r="A391" s="62"/>
      <c r="B391" s="62"/>
      <c r="C391" s="37" t="s">
        <v>439</v>
      </c>
      <c r="D391" s="32">
        <f>SUM(D399,D403,D410,D421)</f>
        <v>1795322</v>
      </c>
      <c r="E391" s="32">
        <f>SUM(E399,E403,E410,E421)</f>
        <v>1900159</v>
      </c>
      <c r="F391" s="32">
        <f>SUM(F399,F403,F410,F421)</f>
        <v>1882373.93</v>
      </c>
      <c r="G391" s="66">
        <f t="shared" si="28"/>
        <v>99.06402201078961</v>
      </c>
    </row>
    <row r="392" spans="1:7" ht="22.5" customHeight="1">
      <c r="A392" s="34"/>
      <c r="B392" s="34"/>
      <c r="C392" s="37" t="s">
        <v>452</v>
      </c>
      <c r="D392" s="72">
        <f>SUM(D400,D404,D411,D418,D422)</f>
        <v>426805</v>
      </c>
      <c r="E392" s="72">
        <f>SUM(E400,E404,E411,E418,E422)</f>
        <v>346413</v>
      </c>
      <c r="F392" s="72">
        <f>SUM(F400,F404,F411,F418,F422)</f>
        <v>340027.57</v>
      </c>
      <c r="G392" s="66">
        <f t="shared" si="28"/>
        <v>98.15670023930973</v>
      </c>
    </row>
    <row r="393" spans="1:7" ht="22.5" customHeight="1">
      <c r="A393" s="34"/>
      <c r="B393" s="34"/>
      <c r="C393" s="37" t="s">
        <v>441</v>
      </c>
      <c r="D393" s="32">
        <f>SUM(D412)</f>
        <v>66000</v>
      </c>
      <c r="E393" s="32">
        <f>SUM(E412)</f>
        <v>59926</v>
      </c>
      <c r="F393" s="32">
        <f>SUM(F412)</f>
        <v>59925.8</v>
      </c>
      <c r="G393" s="66">
        <f t="shared" si="28"/>
        <v>99.9996662550479</v>
      </c>
    </row>
    <row r="394" spans="1:7" ht="22.5" customHeight="1">
      <c r="A394" s="34"/>
      <c r="B394" s="34"/>
      <c r="C394" s="37" t="s">
        <v>442</v>
      </c>
      <c r="D394" s="32">
        <f>SUM(D405,D415,D423)</f>
        <v>132210</v>
      </c>
      <c r="E394" s="32">
        <f>SUM(E405,E415,E423)</f>
        <v>605673</v>
      </c>
      <c r="F394" s="32">
        <f>SUM(F405,F415,F423)</f>
        <v>456305.44999999995</v>
      </c>
      <c r="G394" s="66">
        <f t="shared" si="28"/>
        <v>75.33858204014376</v>
      </c>
    </row>
    <row r="395" spans="1:7" ht="29.25" customHeight="1">
      <c r="A395" s="34"/>
      <c r="B395" s="34"/>
      <c r="C395" s="63" t="s">
        <v>443</v>
      </c>
      <c r="D395" s="32">
        <f>SUM(D396)</f>
        <v>7930</v>
      </c>
      <c r="E395" s="32">
        <f>SUM(E396)</f>
        <v>7930</v>
      </c>
      <c r="F395" s="32">
        <f>SUM(F396)</f>
        <v>7930</v>
      </c>
      <c r="G395" s="66">
        <f t="shared" si="28"/>
        <v>100</v>
      </c>
    </row>
    <row r="396" spans="1:7" ht="22.5" customHeight="1">
      <c r="A396" s="34"/>
      <c r="B396" s="34"/>
      <c r="C396" s="37" t="s">
        <v>227</v>
      </c>
      <c r="D396" s="32">
        <f>SUM(D407)</f>
        <v>7930</v>
      </c>
      <c r="E396" s="32">
        <f>SUM(E407)</f>
        <v>7930</v>
      </c>
      <c r="F396" s="32">
        <f>SUM(F407)</f>
        <v>7930</v>
      </c>
      <c r="G396" s="66">
        <f t="shared" si="28"/>
        <v>100</v>
      </c>
    </row>
    <row r="397" spans="1:7" ht="22.5" customHeight="1">
      <c r="A397" s="34"/>
      <c r="B397" s="34">
        <v>85401</v>
      </c>
      <c r="C397" s="37" t="s">
        <v>202</v>
      </c>
      <c r="D397" s="32">
        <f>SUM(D398)</f>
        <v>806700</v>
      </c>
      <c r="E397" s="32">
        <f>SUM(E398)</f>
        <v>847092</v>
      </c>
      <c r="F397" s="68">
        <f>SUM(F398)</f>
        <v>828276.35</v>
      </c>
      <c r="G397" s="66">
        <f t="shared" si="28"/>
        <v>97.77879498330759</v>
      </c>
    </row>
    <row r="398" spans="1:7" ht="22.5" customHeight="1">
      <c r="A398" s="62"/>
      <c r="B398" s="62"/>
      <c r="C398" s="63" t="s">
        <v>438</v>
      </c>
      <c r="D398" s="32">
        <f>SUM(D399:D400)</f>
        <v>806700</v>
      </c>
      <c r="E398" s="32">
        <f>SUM(E399:E400)</f>
        <v>847092</v>
      </c>
      <c r="F398" s="32">
        <f>SUM(F399:F400)</f>
        <v>828276.35</v>
      </c>
      <c r="G398" s="66">
        <f t="shared" si="28"/>
        <v>97.77879498330759</v>
      </c>
    </row>
    <row r="399" spans="1:7" ht="22.5" customHeight="1">
      <c r="A399" s="62"/>
      <c r="B399" s="62"/>
      <c r="C399" s="37" t="s">
        <v>439</v>
      </c>
      <c r="D399" s="32">
        <v>762593</v>
      </c>
      <c r="E399" s="32">
        <v>799440</v>
      </c>
      <c r="F399" s="68">
        <v>781846.35</v>
      </c>
      <c r="G399" s="66">
        <f t="shared" si="28"/>
        <v>97.79925322725907</v>
      </c>
    </row>
    <row r="400" spans="1:7" ht="22.5" customHeight="1">
      <c r="A400" s="34"/>
      <c r="B400" s="34"/>
      <c r="C400" s="37" t="s">
        <v>452</v>
      </c>
      <c r="D400" s="32">
        <v>44107</v>
      </c>
      <c r="E400" s="32">
        <v>47652</v>
      </c>
      <c r="F400" s="68">
        <v>46430</v>
      </c>
      <c r="G400" s="66">
        <f t="shared" si="28"/>
        <v>97.43557458238898</v>
      </c>
    </row>
    <row r="401" spans="1:7" ht="22.5" customHeight="1">
      <c r="A401" s="34"/>
      <c r="B401" s="34">
        <v>85407</v>
      </c>
      <c r="C401" s="37" t="s">
        <v>108</v>
      </c>
      <c r="D401" s="32">
        <f>SUM(D402,D406)</f>
        <v>1335259</v>
      </c>
      <c r="E401" s="32">
        <f>SUM(E402,E406)</f>
        <v>1368515</v>
      </c>
      <c r="F401" s="32">
        <f>SUM(F402,F406)</f>
        <v>1368324.53</v>
      </c>
      <c r="G401" s="66">
        <f t="shared" si="28"/>
        <v>99.98608199398619</v>
      </c>
    </row>
    <row r="402" spans="1:7" ht="22.5" customHeight="1">
      <c r="A402" s="62"/>
      <c r="B402" s="62"/>
      <c r="C402" s="63" t="s">
        <v>438</v>
      </c>
      <c r="D402" s="32">
        <f>SUM(D403:D405)</f>
        <v>1327329</v>
      </c>
      <c r="E402" s="32">
        <f>SUM(E403:E405)</f>
        <v>1360585</v>
      </c>
      <c r="F402" s="32">
        <f>SUM(F403:F405)</f>
        <v>1360394.53</v>
      </c>
      <c r="G402" s="66">
        <f t="shared" si="28"/>
        <v>99.98600087462378</v>
      </c>
    </row>
    <row r="403" spans="1:7" ht="22.5" customHeight="1">
      <c r="A403" s="34"/>
      <c r="B403" s="34"/>
      <c r="C403" s="37" t="s">
        <v>439</v>
      </c>
      <c r="D403" s="32">
        <v>1017329</v>
      </c>
      <c r="E403" s="32">
        <v>1077967</v>
      </c>
      <c r="F403" s="68">
        <v>1077802.53</v>
      </c>
      <c r="G403" s="66">
        <f t="shared" si="28"/>
        <v>99.9847425756076</v>
      </c>
    </row>
    <row r="404" spans="1:7" ht="22.5" customHeight="1">
      <c r="A404" s="34"/>
      <c r="B404" s="34"/>
      <c r="C404" s="37" t="s">
        <v>452</v>
      </c>
      <c r="D404" s="32">
        <v>306000</v>
      </c>
      <c r="E404" s="32">
        <v>280363</v>
      </c>
      <c r="F404" s="68">
        <v>280337.34</v>
      </c>
      <c r="G404" s="66">
        <f t="shared" si="28"/>
        <v>99.99084757974484</v>
      </c>
    </row>
    <row r="405" spans="1:7" ht="22.5" customHeight="1">
      <c r="A405" s="34"/>
      <c r="B405" s="34"/>
      <c r="C405" s="37" t="s">
        <v>442</v>
      </c>
      <c r="D405" s="32">
        <v>4000</v>
      </c>
      <c r="E405" s="32">
        <v>2255</v>
      </c>
      <c r="F405" s="68">
        <v>2254.66</v>
      </c>
      <c r="G405" s="66">
        <f t="shared" si="28"/>
        <v>99.98492239467849</v>
      </c>
    </row>
    <row r="406" spans="1:7" ht="22.5" customHeight="1">
      <c r="A406" s="34"/>
      <c r="B406" s="34"/>
      <c r="C406" s="63" t="s">
        <v>443</v>
      </c>
      <c r="D406" s="32">
        <f>SUM(D407)</f>
        <v>7930</v>
      </c>
      <c r="E406" s="32">
        <f>SUM(E407)</f>
        <v>7930</v>
      </c>
      <c r="F406" s="32">
        <f>SUM(F407)</f>
        <v>7930</v>
      </c>
      <c r="G406" s="66">
        <f t="shared" si="28"/>
        <v>100</v>
      </c>
    </row>
    <row r="407" spans="1:7" ht="22.5" customHeight="1">
      <c r="A407" s="34"/>
      <c r="B407" s="34"/>
      <c r="C407" s="37" t="s">
        <v>227</v>
      </c>
      <c r="D407" s="32">
        <v>7930</v>
      </c>
      <c r="E407" s="32">
        <v>7930</v>
      </c>
      <c r="F407" s="68">
        <v>7930</v>
      </c>
      <c r="G407" s="66">
        <f t="shared" si="28"/>
        <v>100</v>
      </c>
    </row>
    <row r="408" spans="1:7" ht="50.25" customHeight="1">
      <c r="A408" s="34"/>
      <c r="B408" s="34">
        <v>85412</v>
      </c>
      <c r="C408" s="37" t="s">
        <v>203</v>
      </c>
      <c r="D408" s="32">
        <f>SUM(D409)</f>
        <v>120000</v>
      </c>
      <c r="E408" s="32">
        <f>SUM(E409)</f>
        <v>88378</v>
      </c>
      <c r="F408" s="32">
        <f>SUM(F409)</f>
        <v>88350.08</v>
      </c>
      <c r="G408" s="66">
        <f t="shared" si="28"/>
        <v>99.9684084274367</v>
      </c>
    </row>
    <row r="409" spans="1:7" ht="22.5" customHeight="1">
      <c r="A409" s="62"/>
      <c r="B409" s="62"/>
      <c r="C409" s="63" t="s">
        <v>438</v>
      </c>
      <c r="D409" s="32">
        <f>SUM(D410:D412)</f>
        <v>120000</v>
      </c>
      <c r="E409" s="32">
        <f>SUM(E410:E412)</f>
        <v>88378</v>
      </c>
      <c r="F409" s="32">
        <f>SUM(F410:F412)</f>
        <v>88350.08</v>
      </c>
      <c r="G409" s="66">
        <f t="shared" si="28"/>
        <v>99.9684084274367</v>
      </c>
    </row>
    <row r="410" spans="1:7" ht="22.5" customHeight="1">
      <c r="A410" s="62"/>
      <c r="B410" s="62"/>
      <c r="C410" s="37" t="s">
        <v>439</v>
      </c>
      <c r="D410" s="32">
        <v>0</v>
      </c>
      <c r="E410" s="32">
        <v>22752</v>
      </c>
      <c r="F410" s="68">
        <v>22725.05</v>
      </c>
      <c r="G410" s="66">
        <f t="shared" si="28"/>
        <v>99.88154887482419</v>
      </c>
    </row>
    <row r="411" spans="1:7" ht="22.5" customHeight="1">
      <c r="A411" s="62"/>
      <c r="B411" s="62"/>
      <c r="C411" s="37" t="s">
        <v>452</v>
      </c>
      <c r="D411" s="32">
        <v>54000</v>
      </c>
      <c r="E411" s="32">
        <v>5700</v>
      </c>
      <c r="F411" s="68">
        <v>5699.23</v>
      </c>
      <c r="G411" s="66">
        <f t="shared" si="28"/>
        <v>99.98649122807016</v>
      </c>
    </row>
    <row r="412" spans="1:7" ht="22.5" customHeight="1">
      <c r="A412" s="34"/>
      <c r="B412" s="34"/>
      <c r="C412" s="37" t="s">
        <v>441</v>
      </c>
      <c r="D412" s="32">
        <v>66000</v>
      </c>
      <c r="E412" s="32">
        <v>59926</v>
      </c>
      <c r="F412" s="68">
        <v>59925.8</v>
      </c>
      <c r="G412" s="66">
        <f t="shared" si="28"/>
        <v>99.9996662550479</v>
      </c>
    </row>
    <row r="413" spans="1:7" ht="22.5" customHeight="1">
      <c r="A413" s="34"/>
      <c r="B413" s="34">
        <v>85415</v>
      </c>
      <c r="C413" s="37" t="s">
        <v>109</v>
      </c>
      <c r="D413" s="32">
        <f aca="true" t="shared" si="32" ref="D413:F414">SUM(D414)</f>
        <v>120000</v>
      </c>
      <c r="E413" s="32">
        <f t="shared" si="32"/>
        <v>595208</v>
      </c>
      <c r="F413" s="68">
        <f t="shared" si="32"/>
        <v>449400.79</v>
      </c>
      <c r="G413" s="66">
        <f t="shared" si="28"/>
        <v>75.50315015927205</v>
      </c>
    </row>
    <row r="414" spans="1:7" ht="22.5" customHeight="1">
      <c r="A414" s="62"/>
      <c r="B414" s="62"/>
      <c r="C414" s="63" t="s">
        <v>438</v>
      </c>
      <c r="D414" s="32">
        <f t="shared" si="32"/>
        <v>120000</v>
      </c>
      <c r="E414" s="32">
        <f t="shared" si="32"/>
        <v>595208</v>
      </c>
      <c r="F414" s="68">
        <f t="shared" si="32"/>
        <v>449400.79</v>
      </c>
      <c r="G414" s="66">
        <f t="shared" si="28"/>
        <v>75.50315015927205</v>
      </c>
    </row>
    <row r="415" spans="1:256" s="71" customFormat="1" ht="22.5" customHeight="1">
      <c r="A415" s="62"/>
      <c r="B415" s="62"/>
      <c r="C415" s="37" t="s">
        <v>442</v>
      </c>
      <c r="D415" s="32">
        <v>120000</v>
      </c>
      <c r="E415" s="32">
        <v>595208</v>
      </c>
      <c r="F415" s="68">
        <v>449400.79</v>
      </c>
      <c r="G415" s="66">
        <f t="shared" si="28"/>
        <v>75.50315015927205</v>
      </c>
      <c r="IT415" s="9"/>
      <c r="IU415" s="9"/>
      <c r="IV415" s="9"/>
    </row>
    <row r="416" spans="1:7" ht="22.5" customHeight="1">
      <c r="A416" s="34"/>
      <c r="B416" s="34">
        <v>85446</v>
      </c>
      <c r="C416" s="37" t="s">
        <v>194</v>
      </c>
      <c r="D416" s="32">
        <f aca="true" t="shared" si="33" ref="D416:F417">SUM(D417)</f>
        <v>12698</v>
      </c>
      <c r="E416" s="32">
        <f t="shared" si="33"/>
        <v>12698</v>
      </c>
      <c r="F416" s="68">
        <f t="shared" si="33"/>
        <v>7561</v>
      </c>
      <c r="G416" s="66">
        <f t="shared" si="28"/>
        <v>59.54481020633171</v>
      </c>
    </row>
    <row r="417" spans="1:7" ht="22.5" customHeight="1">
      <c r="A417" s="62"/>
      <c r="B417" s="62"/>
      <c r="C417" s="63" t="s">
        <v>438</v>
      </c>
      <c r="D417" s="32">
        <f t="shared" si="33"/>
        <v>12698</v>
      </c>
      <c r="E417" s="32">
        <f t="shared" si="33"/>
        <v>12698</v>
      </c>
      <c r="F417" s="68">
        <f t="shared" si="33"/>
        <v>7561</v>
      </c>
      <c r="G417" s="66">
        <f t="shared" si="28"/>
        <v>59.54481020633171</v>
      </c>
    </row>
    <row r="418" spans="1:7" ht="22.5" customHeight="1">
      <c r="A418" s="62"/>
      <c r="B418" s="62"/>
      <c r="C418" s="37" t="s">
        <v>452</v>
      </c>
      <c r="D418" s="32">
        <v>12698</v>
      </c>
      <c r="E418" s="32">
        <v>12698</v>
      </c>
      <c r="F418" s="68">
        <v>7561</v>
      </c>
      <c r="G418" s="66">
        <f aca="true" t="shared" si="34" ref="G418:G482">F418/E418*100</f>
        <v>59.54481020633171</v>
      </c>
    </row>
    <row r="419" spans="1:7" ht="22.5" customHeight="1">
      <c r="A419" s="34"/>
      <c r="B419" s="34">
        <v>85495</v>
      </c>
      <c r="C419" s="37" t="s">
        <v>10</v>
      </c>
      <c r="D419" s="32">
        <f>SUM(D420)</f>
        <v>33610</v>
      </c>
      <c r="E419" s="32">
        <f>SUM(E420)</f>
        <v>8210</v>
      </c>
      <c r="F419" s="68">
        <f>SUM(F420)</f>
        <v>4650</v>
      </c>
      <c r="G419" s="66">
        <f t="shared" si="34"/>
        <v>56.63824604141291</v>
      </c>
    </row>
    <row r="420" spans="1:7" ht="22.5" customHeight="1">
      <c r="A420" s="62"/>
      <c r="B420" s="62"/>
      <c r="C420" s="63" t="s">
        <v>438</v>
      </c>
      <c r="D420" s="32">
        <f>SUM(D421:D423)</f>
        <v>33610</v>
      </c>
      <c r="E420" s="32">
        <f>SUM(E421:E423)</f>
        <v>8210</v>
      </c>
      <c r="F420" s="32">
        <f>SUM(F421:F423)</f>
        <v>4650</v>
      </c>
      <c r="G420" s="66">
        <f t="shared" si="34"/>
        <v>56.63824604141291</v>
      </c>
    </row>
    <row r="421" spans="1:7" ht="22.5" customHeight="1">
      <c r="A421" s="62"/>
      <c r="B421" s="62"/>
      <c r="C421" s="37" t="s">
        <v>439</v>
      </c>
      <c r="D421" s="32">
        <v>15400</v>
      </c>
      <c r="E421" s="32">
        <v>0</v>
      </c>
      <c r="F421" s="68">
        <v>0</v>
      </c>
      <c r="G421" s="386" t="s">
        <v>18</v>
      </c>
    </row>
    <row r="422" spans="1:7" ht="22.5" customHeight="1">
      <c r="A422" s="62"/>
      <c r="B422" s="62"/>
      <c r="C422" s="37" t="s">
        <v>452</v>
      </c>
      <c r="D422" s="32">
        <v>10000</v>
      </c>
      <c r="E422" s="32">
        <v>0</v>
      </c>
      <c r="F422" s="68">
        <v>0</v>
      </c>
      <c r="G422" s="386" t="s">
        <v>18</v>
      </c>
    </row>
    <row r="423" spans="1:256" s="71" customFormat="1" ht="22.5" customHeight="1">
      <c r="A423" s="62"/>
      <c r="B423" s="62"/>
      <c r="C423" s="37" t="s">
        <v>442</v>
      </c>
      <c r="D423" s="32">
        <v>8210</v>
      </c>
      <c r="E423" s="32">
        <v>8210</v>
      </c>
      <c r="F423" s="68">
        <v>4650</v>
      </c>
      <c r="G423" s="66">
        <f t="shared" si="34"/>
        <v>56.63824604141291</v>
      </c>
      <c r="IT423" s="9"/>
      <c r="IU423" s="9"/>
      <c r="IV423" s="9"/>
    </row>
    <row r="424" spans="1:7" ht="41.25" customHeight="1">
      <c r="A424" s="62">
        <v>900</v>
      </c>
      <c r="B424" s="62"/>
      <c r="C424" s="63" t="s">
        <v>110</v>
      </c>
      <c r="D424" s="64">
        <f>SUM(D425,D429)</f>
        <v>16174570</v>
      </c>
      <c r="E424" s="64">
        <f>SUM(E425,E429)</f>
        <v>17770795</v>
      </c>
      <c r="F424" s="64">
        <f>SUM(F425,F429)</f>
        <v>15906593.84</v>
      </c>
      <c r="G424" s="66">
        <f t="shared" si="34"/>
        <v>89.5097481007462</v>
      </c>
    </row>
    <row r="425" spans="1:7" ht="22.5" customHeight="1">
      <c r="A425" s="62"/>
      <c r="B425" s="62"/>
      <c r="C425" s="63" t="s">
        <v>438</v>
      </c>
      <c r="D425" s="32">
        <f>SUM(D426:D428)</f>
        <v>4530970</v>
      </c>
      <c r="E425" s="32">
        <f>SUM(E426:E428)</f>
        <v>3968105</v>
      </c>
      <c r="F425" s="32">
        <f>SUM(F426:F428)</f>
        <v>3763413.2500000005</v>
      </c>
      <c r="G425" s="66">
        <f t="shared" si="34"/>
        <v>94.84157425269746</v>
      </c>
    </row>
    <row r="426" spans="1:7" ht="22.5" customHeight="1">
      <c r="A426" s="62"/>
      <c r="B426" s="62"/>
      <c r="C426" s="37" t="s">
        <v>439</v>
      </c>
      <c r="D426" s="32">
        <f>SUM(D461,D467)</f>
        <v>12500</v>
      </c>
      <c r="E426" s="32">
        <f>SUM(E461,E467)</f>
        <v>29700</v>
      </c>
      <c r="F426" s="32">
        <f>SUM(F461,F467)</f>
        <v>24512.699999999997</v>
      </c>
      <c r="G426" s="66">
        <f t="shared" si="34"/>
        <v>82.53434343434343</v>
      </c>
    </row>
    <row r="427" spans="1:7" ht="22.5" customHeight="1">
      <c r="A427" s="34"/>
      <c r="B427" s="34"/>
      <c r="C427" s="37" t="s">
        <v>452</v>
      </c>
      <c r="D427" s="32">
        <f>SUM(D434,D440,D443,D448,D453,D456,D462,D468)</f>
        <v>4506470</v>
      </c>
      <c r="E427" s="32">
        <f>SUM(E434,E440,E443,E448,E453,E456,E462,E468)</f>
        <v>3926405</v>
      </c>
      <c r="F427" s="32">
        <f>SUM(F434,F440,F443,F448,F453,F456,F462,F468)</f>
        <v>3726900.5500000003</v>
      </c>
      <c r="G427" s="66">
        <f t="shared" si="34"/>
        <v>94.9189029150075</v>
      </c>
    </row>
    <row r="428" spans="1:7" ht="22.5" customHeight="1">
      <c r="A428" s="62"/>
      <c r="B428" s="62"/>
      <c r="C428" s="37" t="s">
        <v>442</v>
      </c>
      <c r="D428" s="32">
        <f>SUM(D469)</f>
        <v>12000</v>
      </c>
      <c r="E428" s="32">
        <f>SUM(E469)</f>
        <v>12000</v>
      </c>
      <c r="F428" s="32">
        <f>SUM(F469)</f>
        <v>12000</v>
      </c>
      <c r="G428" s="66">
        <f t="shared" si="34"/>
        <v>100</v>
      </c>
    </row>
    <row r="429" spans="1:7" ht="22.5" customHeight="1">
      <c r="A429" s="34"/>
      <c r="B429" s="34"/>
      <c r="C429" s="63" t="s">
        <v>443</v>
      </c>
      <c r="D429" s="32">
        <f>SUM(D430:D431)</f>
        <v>11643600</v>
      </c>
      <c r="E429" s="32">
        <f>SUM(E430:E431)</f>
        <v>13802690</v>
      </c>
      <c r="F429" s="32">
        <f>SUM(F430:F431)</f>
        <v>12143180.59</v>
      </c>
      <c r="G429" s="66">
        <f t="shared" si="34"/>
        <v>87.97691312345637</v>
      </c>
    </row>
    <row r="430" spans="1:7" ht="22.5" customHeight="1">
      <c r="A430" s="34"/>
      <c r="B430" s="34"/>
      <c r="C430" s="37" t="s">
        <v>444</v>
      </c>
      <c r="D430" s="32">
        <f>SUM(D436,D445,D450,D458,D464,D471)</f>
        <v>11586600</v>
      </c>
      <c r="E430" s="32">
        <f>SUM(E436,E445,E450,E458,E464,E471)</f>
        <v>13749690</v>
      </c>
      <c r="F430" s="32">
        <f>SUM(F436,F445,F450,F458,F464,F471)</f>
        <v>12090180.59</v>
      </c>
      <c r="G430" s="66">
        <f t="shared" si="34"/>
        <v>87.93056854372716</v>
      </c>
    </row>
    <row r="431" spans="1:7" ht="22.5" customHeight="1">
      <c r="A431" s="34"/>
      <c r="B431" s="34"/>
      <c r="C431" s="37" t="s">
        <v>227</v>
      </c>
      <c r="D431" s="32">
        <f>SUM(D437)</f>
        <v>57000</v>
      </c>
      <c r="E431" s="32">
        <f>SUM(E437)</f>
        <v>53000</v>
      </c>
      <c r="F431" s="32">
        <f>SUM(F437)</f>
        <v>53000</v>
      </c>
      <c r="G431" s="66">
        <f t="shared" si="34"/>
        <v>100</v>
      </c>
    </row>
    <row r="432" spans="1:7" ht="22.5" customHeight="1">
      <c r="A432" s="34"/>
      <c r="B432" s="34">
        <v>90001</v>
      </c>
      <c r="C432" s="37" t="s">
        <v>204</v>
      </c>
      <c r="D432" s="32">
        <f>SUM(D433,D435)</f>
        <v>4900000</v>
      </c>
      <c r="E432" s="32">
        <f>SUM(E433,E435)</f>
        <v>5238000</v>
      </c>
      <c r="F432" s="32">
        <f>SUM(F433,F435)</f>
        <v>5235568.6899999995</v>
      </c>
      <c r="G432" s="66">
        <f t="shared" si="34"/>
        <v>99.95358323787704</v>
      </c>
    </row>
    <row r="433" spans="1:7" ht="22.5" customHeight="1">
      <c r="A433" s="62"/>
      <c r="B433" s="62"/>
      <c r="C433" s="63" t="s">
        <v>438</v>
      </c>
      <c r="D433" s="32">
        <f>SUM(D434)</f>
        <v>180000</v>
      </c>
      <c r="E433" s="32">
        <f>SUM(E434)</f>
        <v>175000</v>
      </c>
      <c r="F433" s="32">
        <f>SUM(F434)</f>
        <v>173306.97</v>
      </c>
      <c r="G433" s="66">
        <f t="shared" si="34"/>
        <v>99.0325542857143</v>
      </c>
    </row>
    <row r="434" spans="1:7" ht="22.5" customHeight="1">
      <c r="A434" s="62"/>
      <c r="B434" s="62"/>
      <c r="C434" s="37" t="s">
        <v>452</v>
      </c>
      <c r="D434" s="32">
        <v>180000</v>
      </c>
      <c r="E434" s="32">
        <v>175000</v>
      </c>
      <c r="F434" s="32">
        <v>173306.97</v>
      </c>
      <c r="G434" s="66">
        <f t="shared" si="34"/>
        <v>99.0325542857143</v>
      </c>
    </row>
    <row r="435" spans="1:7" ht="22.5" customHeight="1">
      <c r="A435" s="34"/>
      <c r="B435" s="34"/>
      <c r="C435" s="63" t="s">
        <v>443</v>
      </c>
      <c r="D435" s="32">
        <f>SUM(D436:D437)</f>
        <v>4720000</v>
      </c>
      <c r="E435" s="32">
        <f>SUM(E436:E437)</f>
        <v>5063000</v>
      </c>
      <c r="F435" s="32">
        <f>SUM(F436:F437)</f>
        <v>5062261.72</v>
      </c>
      <c r="G435" s="66">
        <f t="shared" si="34"/>
        <v>99.98541813154256</v>
      </c>
    </row>
    <row r="436" spans="1:256" s="71" customFormat="1" ht="22.5" customHeight="1">
      <c r="A436" s="34"/>
      <c r="B436" s="34"/>
      <c r="C436" s="37" t="s">
        <v>444</v>
      </c>
      <c r="D436" s="32">
        <v>4663000</v>
      </c>
      <c r="E436" s="32">
        <v>5010000</v>
      </c>
      <c r="F436" s="68">
        <v>5009261.72</v>
      </c>
      <c r="G436" s="66">
        <f t="shared" si="34"/>
        <v>99.98526387225549</v>
      </c>
      <c r="IT436" s="9"/>
      <c r="IU436" s="9"/>
      <c r="IV436" s="9"/>
    </row>
    <row r="437" spans="1:7" ht="22.5" customHeight="1">
      <c r="A437" s="34"/>
      <c r="B437" s="34"/>
      <c r="C437" s="37" t="s">
        <v>227</v>
      </c>
      <c r="D437" s="32">
        <v>57000</v>
      </c>
      <c r="E437" s="32">
        <v>53000</v>
      </c>
      <c r="F437" s="68">
        <v>53000</v>
      </c>
      <c r="G437" s="66">
        <f t="shared" si="34"/>
        <v>100</v>
      </c>
    </row>
    <row r="438" spans="1:7" ht="22.5" customHeight="1">
      <c r="A438" s="34"/>
      <c r="B438" s="34">
        <v>90002</v>
      </c>
      <c r="C438" s="37" t="s">
        <v>205</v>
      </c>
      <c r="D438" s="32">
        <f aca="true" t="shared" si="35" ref="D438:F439">SUM(D439)</f>
        <v>40000</v>
      </c>
      <c r="E438" s="32">
        <f t="shared" si="35"/>
        <v>0</v>
      </c>
      <c r="F438" s="32">
        <f t="shared" si="35"/>
        <v>0</v>
      </c>
      <c r="G438" s="386" t="s">
        <v>18</v>
      </c>
    </row>
    <row r="439" spans="1:7" ht="22.5" customHeight="1">
      <c r="A439" s="62"/>
      <c r="B439" s="62"/>
      <c r="C439" s="63" t="s">
        <v>438</v>
      </c>
      <c r="D439" s="32">
        <f t="shared" si="35"/>
        <v>40000</v>
      </c>
      <c r="E439" s="32">
        <f t="shared" si="35"/>
        <v>0</v>
      </c>
      <c r="F439" s="32">
        <f t="shared" si="35"/>
        <v>0</v>
      </c>
      <c r="G439" s="386" t="s">
        <v>18</v>
      </c>
    </row>
    <row r="440" spans="1:7" ht="22.5" customHeight="1">
      <c r="A440" s="34"/>
      <c r="B440" s="34"/>
      <c r="C440" s="37" t="s">
        <v>452</v>
      </c>
      <c r="D440" s="32">
        <v>40000</v>
      </c>
      <c r="E440" s="32">
        <v>0</v>
      </c>
      <c r="F440" s="68">
        <v>0</v>
      </c>
      <c r="G440" s="386" t="s">
        <v>18</v>
      </c>
    </row>
    <row r="441" spans="1:7" ht="22.5" customHeight="1">
      <c r="A441" s="34"/>
      <c r="B441" s="34">
        <v>90003</v>
      </c>
      <c r="C441" s="37" t="s">
        <v>206</v>
      </c>
      <c r="D441" s="32">
        <f>SUM(D442,D444)</f>
        <v>242000</v>
      </c>
      <c r="E441" s="32">
        <f>SUM(E442,E444)</f>
        <v>152600</v>
      </c>
      <c r="F441" s="32">
        <f>SUM(F442,F444)</f>
        <v>143539.56</v>
      </c>
      <c r="G441" s="66">
        <f t="shared" si="34"/>
        <v>94.06262123197902</v>
      </c>
    </row>
    <row r="442" spans="1:7" ht="22.5" customHeight="1">
      <c r="A442" s="62"/>
      <c r="B442" s="62"/>
      <c r="C442" s="63" t="s">
        <v>438</v>
      </c>
      <c r="D442" s="32">
        <f>SUM(D443)</f>
        <v>242000</v>
      </c>
      <c r="E442" s="32">
        <f>SUM(E443)</f>
        <v>48000</v>
      </c>
      <c r="F442" s="68">
        <f>SUM(F443)</f>
        <v>39913.5</v>
      </c>
      <c r="G442" s="66">
        <f t="shared" si="34"/>
        <v>83.153125</v>
      </c>
    </row>
    <row r="443" spans="1:7" ht="22.5" customHeight="1">
      <c r="A443" s="34"/>
      <c r="B443" s="34"/>
      <c r="C443" s="37" t="s">
        <v>452</v>
      </c>
      <c r="D443" s="32">
        <v>242000</v>
      </c>
      <c r="E443" s="32">
        <v>48000</v>
      </c>
      <c r="F443" s="68">
        <v>39913.5</v>
      </c>
      <c r="G443" s="66">
        <f t="shared" si="34"/>
        <v>83.153125</v>
      </c>
    </row>
    <row r="444" spans="1:7" ht="22.5" customHeight="1">
      <c r="A444" s="34"/>
      <c r="B444" s="34"/>
      <c r="C444" s="63" t="s">
        <v>443</v>
      </c>
      <c r="D444" s="32">
        <f>SUM(D445)</f>
        <v>0</v>
      </c>
      <c r="E444" s="32">
        <f>SUM(E445)</f>
        <v>104600</v>
      </c>
      <c r="F444" s="32">
        <f>SUM(F445)</f>
        <v>103626.06</v>
      </c>
      <c r="G444" s="66">
        <f t="shared" si="34"/>
        <v>99.06889101338432</v>
      </c>
    </row>
    <row r="445" spans="1:7" ht="22.5" customHeight="1">
      <c r="A445" s="34"/>
      <c r="B445" s="34"/>
      <c r="C445" s="37" t="s">
        <v>444</v>
      </c>
      <c r="D445" s="32">
        <v>0</v>
      </c>
      <c r="E445" s="32">
        <v>104600</v>
      </c>
      <c r="F445" s="68">
        <v>103626.06</v>
      </c>
      <c r="G445" s="66">
        <f t="shared" si="34"/>
        <v>99.06889101338432</v>
      </c>
    </row>
    <row r="446" spans="1:7" ht="22.5" customHeight="1">
      <c r="A446" s="34"/>
      <c r="B446" s="34">
        <v>90004</v>
      </c>
      <c r="C446" s="37" t="s">
        <v>207</v>
      </c>
      <c r="D446" s="32">
        <f>SUM(D447,D449)</f>
        <v>730500</v>
      </c>
      <c r="E446" s="32">
        <f>SUM(E447,E449)</f>
        <v>886890</v>
      </c>
      <c r="F446" s="32">
        <f>SUM(F447,F449)</f>
        <v>885621.03</v>
      </c>
      <c r="G446" s="66">
        <f t="shared" si="34"/>
        <v>99.85691912187532</v>
      </c>
    </row>
    <row r="447" spans="1:7" ht="22.5" customHeight="1">
      <c r="A447" s="62"/>
      <c r="B447" s="62"/>
      <c r="C447" s="63" t="s">
        <v>438</v>
      </c>
      <c r="D447" s="32">
        <f>SUM(D448)</f>
        <v>730500</v>
      </c>
      <c r="E447" s="32">
        <f>SUM(E448)</f>
        <v>730500</v>
      </c>
      <c r="F447" s="68">
        <f>SUM(F448)</f>
        <v>729255.43</v>
      </c>
      <c r="G447" s="66">
        <f t="shared" si="34"/>
        <v>99.82962765229296</v>
      </c>
    </row>
    <row r="448" spans="1:256" s="71" customFormat="1" ht="22.5" customHeight="1">
      <c r="A448" s="34"/>
      <c r="B448" s="34"/>
      <c r="C448" s="37" t="s">
        <v>452</v>
      </c>
      <c r="D448" s="32">
        <v>730500</v>
      </c>
      <c r="E448" s="32">
        <v>730500</v>
      </c>
      <c r="F448" s="68">
        <v>729255.43</v>
      </c>
      <c r="G448" s="66">
        <f t="shared" si="34"/>
        <v>99.82962765229296</v>
      </c>
      <c r="IT448" s="9"/>
      <c r="IU448" s="9"/>
      <c r="IV448" s="9"/>
    </row>
    <row r="449" spans="1:7" ht="22.5" customHeight="1">
      <c r="A449" s="62"/>
      <c r="B449" s="62"/>
      <c r="C449" s="63" t="s">
        <v>443</v>
      </c>
      <c r="D449" s="32">
        <f>SUM(D450)</f>
        <v>0</v>
      </c>
      <c r="E449" s="32">
        <f>SUM(E450)</f>
        <v>156390</v>
      </c>
      <c r="F449" s="32">
        <f>SUM(F450)</f>
        <v>156365.6</v>
      </c>
      <c r="G449" s="66">
        <f t="shared" si="34"/>
        <v>99.98439797941046</v>
      </c>
    </row>
    <row r="450" spans="1:7" ht="22.5" customHeight="1">
      <c r="A450" s="34"/>
      <c r="B450" s="34"/>
      <c r="C450" s="37" t="s">
        <v>444</v>
      </c>
      <c r="D450" s="32">
        <v>0</v>
      </c>
      <c r="E450" s="32">
        <v>156390</v>
      </c>
      <c r="F450" s="68">
        <v>156365.6</v>
      </c>
      <c r="G450" s="66">
        <f t="shared" si="34"/>
        <v>99.98439797941046</v>
      </c>
    </row>
    <row r="451" spans="1:7" ht="22.5" customHeight="1">
      <c r="A451" s="34"/>
      <c r="B451" s="34">
        <v>90013</v>
      </c>
      <c r="C451" s="37" t="s">
        <v>208</v>
      </c>
      <c r="D451" s="32">
        <f aca="true" t="shared" si="36" ref="D451:F452">SUM(D452)</f>
        <v>165000</v>
      </c>
      <c r="E451" s="32">
        <f t="shared" si="36"/>
        <v>85000</v>
      </c>
      <c r="F451" s="32">
        <f t="shared" si="36"/>
        <v>74726.89</v>
      </c>
      <c r="G451" s="66">
        <f t="shared" si="34"/>
        <v>87.91398823529411</v>
      </c>
    </row>
    <row r="452" spans="1:7" ht="22.5" customHeight="1">
      <c r="A452" s="62"/>
      <c r="B452" s="62"/>
      <c r="C452" s="63" t="s">
        <v>438</v>
      </c>
      <c r="D452" s="32">
        <f t="shared" si="36"/>
        <v>165000</v>
      </c>
      <c r="E452" s="32">
        <f t="shared" si="36"/>
        <v>85000</v>
      </c>
      <c r="F452" s="32">
        <f t="shared" si="36"/>
        <v>74726.89</v>
      </c>
      <c r="G452" s="66">
        <f t="shared" si="34"/>
        <v>87.91398823529411</v>
      </c>
    </row>
    <row r="453" spans="1:7" ht="22.5" customHeight="1">
      <c r="A453" s="34"/>
      <c r="B453" s="34"/>
      <c r="C453" s="37" t="s">
        <v>452</v>
      </c>
      <c r="D453" s="32">
        <v>165000</v>
      </c>
      <c r="E453" s="32">
        <v>85000</v>
      </c>
      <c r="F453" s="68">
        <v>74726.89</v>
      </c>
      <c r="G453" s="66">
        <f t="shared" si="34"/>
        <v>87.91398823529411</v>
      </c>
    </row>
    <row r="454" spans="1:256" s="71" customFormat="1" ht="22.5" customHeight="1">
      <c r="A454" s="34"/>
      <c r="B454" s="34">
        <v>90015</v>
      </c>
      <c r="C454" s="37" t="s">
        <v>209</v>
      </c>
      <c r="D454" s="32">
        <f>SUM(D455,D457)</f>
        <v>1821500</v>
      </c>
      <c r="E454" s="32">
        <f>SUM(E455,E457)</f>
        <v>1882600</v>
      </c>
      <c r="F454" s="68">
        <f>SUM(F455,F457)</f>
        <v>1851083.4300000002</v>
      </c>
      <c r="G454" s="66">
        <f t="shared" si="34"/>
        <v>98.32590194411985</v>
      </c>
      <c r="IT454" s="9"/>
      <c r="IU454" s="9"/>
      <c r="IV454" s="9"/>
    </row>
    <row r="455" spans="1:7" ht="22.5" customHeight="1">
      <c r="A455" s="62"/>
      <c r="B455" s="62"/>
      <c r="C455" s="63" t="s">
        <v>438</v>
      </c>
      <c r="D455" s="32">
        <f>SUM(D456)</f>
        <v>1671500</v>
      </c>
      <c r="E455" s="32">
        <f>SUM(E456)</f>
        <v>1726500</v>
      </c>
      <c r="F455" s="68">
        <f>SUM(F456)</f>
        <v>1702345.61</v>
      </c>
      <c r="G455" s="66">
        <f t="shared" si="34"/>
        <v>98.6009620619751</v>
      </c>
    </row>
    <row r="456" spans="1:7" ht="22.5" customHeight="1">
      <c r="A456" s="34"/>
      <c r="B456" s="34"/>
      <c r="C456" s="37" t="s">
        <v>452</v>
      </c>
      <c r="D456" s="32">
        <v>1671500</v>
      </c>
      <c r="E456" s="32">
        <v>1726500</v>
      </c>
      <c r="F456" s="68">
        <v>1702345.61</v>
      </c>
      <c r="G456" s="66">
        <f t="shared" si="34"/>
        <v>98.6009620619751</v>
      </c>
    </row>
    <row r="457" spans="1:7" ht="22.5" customHeight="1">
      <c r="A457" s="62"/>
      <c r="B457" s="62"/>
      <c r="C457" s="63" t="s">
        <v>443</v>
      </c>
      <c r="D457" s="72">
        <f>SUM(D458:D458)</f>
        <v>150000</v>
      </c>
      <c r="E457" s="72">
        <f>SUM(E458:E458)</f>
        <v>156100</v>
      </c>
      <c r="F457" s="68">
        <f>SUM(F458:F458)</f>
        <v>148737.82</v>
      </c>
      <c r="G457" s="66">
        <f t="shared" si="34"/>
        <v>95.28367713004485</v>
      </c>
    </row>
    <row r="458" spans="1:7" ht="22.5" customHeight="1">
      <c r="A458" s="34"/>
      <c r="B458" s="34"/>
      <c r="C458" s="37" t="s">
        <v>444</v>
      </c>
      <c r="D458" s="32">
        <v>150000</v>
      </c>
      <c r="E458" s="32">
        <v>156100</v>
      </c>
      <c r="F458" s="68">
        <v>148737.82</v>
      </c>
      <c r="G458" s="66">
        <f t="shared" si="34"/>
        <v>95.28367713004485</v>
      </c>
    </row>
    <row r="459" spans="1:7" ht="39" customHeight="1">
      <c r="A459" s="34"/>
      <c r="B459" s="34">
        <v>90019</v>
      </c>
      <c r="C459" s="37" t="s">
        <v>447</v>
      </c>
      <c r="D459" s="32">
        <f>SUM(D460,D463)</f>
        <v>770000</v>
      </c>
      <c r="E459" s="32">
        <f>SUM(E460,E463)</f>
        <v>3015400</v>
      </c>
      <c r="F459" s="32">
        <f>SUM(F460,F463)</f>
        <v>2827327.27</v>
      </c>
      <c r="G459" s="66">
        <f t="shared" si="34"/>
        <v>93.7629259799695</v>
      </c>
    </row>
    <row r="460" spans="1:7" ht="22.5" customHeight="1">
      <c r="A460" s="34"/>
      <c r="B460" s="34"/>
      <c r="C460" s="63" t="s">
        <v>438</v>
      </c>
      <c r="D460" s="32">
        <f>SUM(D461:D462)</f>
        <v>150000</v>
      </c>
      <c r="E460" s="32">
        <f>SUM(E461:E462)</f>
        <v>165400</v>
      </c>
      <c r="F460" s="32">
        <f>SUM(F461:F462)</f>
        <v>46170.729999999996</v>
      </c>
      <c r="G460" s="66">
        <f t="shared" si="34"/>
        <v>27.914588875453443</v>
      </c>
    </row>
    <row r="461" spans="1:7" ht="22.5" customHeight="1">
      <c r="A461" s="34"/>
      <c r="B461" s="34"/>
      <c r="C461" s="37" t="s">
        <v>439</v>
      </c>
      <c r="D461" s="32">
        <v>0</v>
      </c>
      <c r="E461" s="32">
        <v>15400</v>
      </c>
      <c r="F461" s="32">
        <v>11380.98</v>
      </c>
      <c r="G461" s="66">
        <f t="shared" si="34"/>
        <v>73.90246753246753</v>
      </c>
    </row>
    <row r="462" spans="1:7" ht="22.5" customHeight="1">
      <c r="A462" s="34"/>
      <c r="B462" s="34"/>
      <c r="C462" s="37" t="s">
        <v>452</v>
      </c>
      <c r="D462" s="32">
        <v>150000</v>
      </c>
      <c r="E462" s="32">
        <v>150000</v>
      </c>
      <c r="F462" s="68">
        <v>34789.75</v>
      </c>
      <c r="G462" s="66">
        <f t="shared" si="34"/>
        <v>23.193166666666666</v>
      </c>
    </row>
    <row r="463" spans="1:256" s="71" customFormat="1" ht="22.5" customHeight="1">
      <c r="A463" s="34"/>
      <c r="B463" s="34"/>
      <c r="C463" s="63" t="s">
        <v>443</v>
      </c>
      <c r="D463" s="32">
        <f>SUM(D464)</f>
        <v>620000</v>
      </c>
      <c r="E463" s="32">
        <f>SUM(E464)</f>
        <v>2850000</v>
      </c>
      <c r="F463" s="32">
        <f>SUM(F464)</f>
        <v>2781156.54</v>
      </c>
      <c r="G463" s="66">
        <f t="shared" si="34"/>
        <v>97.58444</v>
      </c>
      <c r="IT463" s="9"/>
      <c r="IU463" s="9"/>
      <c r="IV463" s="9"/>
    </row>
    <row r="464" spans="1:256" s="71" customFormat="1" ht="22.5" customHeight="1">
      <c r="A464" s="34"/>
      <c r="B464" s="34"/>
      <c r="C464" s="37" t="s">
        <v>444</v>
      </c>
      <c r="D464" s="32">
        <v>620000</v>
      </c>
      <c r="E464" s="32">
        <v>2850000</v>
      </c>
      <c r="F464" s="68">
        <v>2781156.54</v>
      </c>
      <c r="G464" s="66">
        <f t="shared" si="34"/>
        <v>97.58444</v>
      </c>
      <c r="IT464" s="9"/>
      <c r="IU464" s="9"/>
      <c r="IV464" s="9"/>
    </row>
    <row r="465" spans="1:7" ht="22.5" customHeight="1">
      <c r="A465" s="34"/>
      <c r="B465" s="34">
        <v>90095</v>
      </c>
      <c r="C465" s="37" t="s">
        <v>10</v>
      </c>
      <c r="D465" s="32">
        <f>SUM(D466,D470)</f>
        <v>7505570</v>
      </c>
      <c r="E465" s="32">
        <f>SUM(E466,E470)</f>
        <v>6510305</v>
      </c>
      <c r="F465" s="32">
        <f>SUM(F466,F470)</f>
        <v>4888726.97</v>
      </c>
      <c r="G465" s="66">
        <f t="shared" si="34"/>
        <v>75.09213423948647</v>
      </c>
    </row>
    <row r="466" spans="1:7" ht="22.5" customHeight="1">
      <c r="A466" s="62"/>
      <c r="B466" s="62"/>
      <c r="C466" s="63" t="s">
        <v>438</v>
      </c>
      <c r="D466" s="32">
        <f>SUM(D467:D469)</f>
        <v>1351970</v>
      </c>
      <c r="E466" s="32">
        <f>SUM(E467:E469)</f>
        <v>1037705</v>
      </c>
      <c r="F466" s="32">
        <f>SUM(F467:F469)</f>
        <v>997694.12</v>
      </c>
      <c r="G466" s="66">
        <f t="shared" si="34"/>
        <v>96.14429148939246</v>
      </c>
    </row>
    <row r="467" spans="1:7" ht="22.5" customHeight="1">
      <c r="A467" s="34"/>
      <c r="B467" s="34"/>
      <c r="C467" s="37" t="s">
        <v>439</v>
      </c>
      <c r="D467" s="32">
        <v>12500</v>
      </c>
      <c r="E467" s="32">
        <v>14300</v>
      </c>
      <c r="F467" s="68">
        <v>13131.72</v>
      </c>
      <c r="G467" s="66">
        <f t="shared" si="34"/>
        <v>91.83020979020978</v>
      </c>
    </row>
    <row r="468" spans="1:7" ht="22.5" customHeight="1">
      <c r="A468" s="34"/>
      <c r="B468" s="34"/>
      <c r="C468" s="37" t="s">
        <v>452</v>
      </c>
      <c r="D468" s="32">
        <v>1327470</v>
      </c>
      <c r="E468" s="32">
        <v>1011405</v>
      </c>
      <c r="F468" s="68">
        <v>972562.4</v>
      </c>
      <c r="G468" s="66">
        <f t="shared" si="34"/>
        <v>96.15954044126734</v>
      </c>
    </row>
    <row r="469" spans="1:7" ht="22.5" customHeight="1">
      <c r="A469" s="62"/>
      <c r="B469" s="62"/>
      <c r="C469" s="37" t="s">
        <v>442</v>
      </c>
      <c r="D469" s="32">
        <v>12000</v>
      </c>
      <c r="E469" s="32">
        <v>12000</v>
      </c>
      <c r="F469" s="68">
        <v>12000</v>
      </c>
      <c r="G469" s="66">
        <f t="shared" si="34"/>
        <v>100</v>
      </c>
    </row>
    <row r="470" spans="1:7" ht="22.5" customHeight="1">
      <c r="A470" s="62"/>
      <c r="B470" s="62"/>
      <c r="C470" s="63" t="s">
        <v>443</v>
      </c>
      <c r="D470" s="32">
        <f>SUM(D471)</f>
        <v>6153600</v>
      </c>
      <c r="E470" s="32">
        <f>SUM(E471)</f>
        <v>5472600</v>
      </c>
      <c r="F470" s="32">
        <f>SUM(F471)</f>
        <v>3891032.85</v>
      </c>
      <c r="G470" s="66">
        <f t="shared" si="34"/>
        <v>71.10026038811534</v>
      </c>
    </row>
    <row r="471" spans="1:7" ht="22.5" customHeight="1">
      <c r="A471" s="34"/>
      <c r="B471" s="34"/>
      <c r="C471" s="37" t="s">
        <v>444</v>
      </c>
      <c r="D471" s="32">
        <v>6153600</v>
      </c>
      <c r="E471" s="32">
        <v>5472600</v>
      </c>
      <c r="F471" s="68">
        <v>3891032.85</v>
      </c>
      <c r="G471" s="66">
        <f t="shared" si="34"/>
        <v>71.10026038811534</v>
      </c>
    </row>
    <row r="472" spans="1:7" ht="22.5" customHeight="1">
      <c r="A472" s="62">
        <v>921</v>
      </c>
      <c r="B472" s="62"/>
      <c r="C472" s="63" t="s">
        <v>210</v>
      </c>
      <c r="D472" s="64">
        <f>SUM(D473,D478)</f>
        <v>5702244</v>
      </c>
      <c r="E472" s="64">
        <f>SUM(E473,E478)</f>
        <v>5963390</v>
      </c>
      <c r="F472" s="65">
        <f>SUM(F473,F478)</f>
        <v>5841076.930000001</v>
      </c>
      <c r="G472" s="66">
        <f t="shared" si="34"/>
        <v>97.94893391175154</v>
      </c>
    </row>
    <row r="473" spans="1:7" ht="22.5" customHeight="1">
      <c r="A473" s="62"/>
      <c r="B473" s="62"/>
      <c r="C473" s="63" t="s">
        <v>438</v>
      </c>
      <c r="D473" s="32">
        <f>SUM(D474:D477)</f>
        <v>5183594</v>
      </c>
      <c r="E473" s="32">
        <f>SUM(E474:E477)</f>
        <v>5310833</v>
      </c>
      <c r="F473" s="68">
        <f>SUM(F474:F477)</f>
        <v>5251285.640000001</v>
      </c>
      <c r="G473" s="66">
        <f t="shared" si="34"/>
        <v>98.87875668468583</v>
      </c>
    </row>
    <row r="474" spans="1:7" ht="22.5" customHeight="1">
      <c r="A474" s="34"/>
      <c r="B474" s="34"/>
      <c r="C474" s="37" t="s">
        <v>439</v>
      </c>
      <c r="D474" s="32">
        <f aca="true" t="shared" si="37" ref="D474:F475">SUM(D501,D508)</f>
        <v>47714</v>
      </c>
      <c r="E474" s="32">
        <f t="shared" si="37"/>
        <v>41550</v>
      </c>
      <c r="F474" s="32">
        <f t="shared" si="37"/>
        <v>40589.48</v>
      </c>
      <c r="G474" s="66">
        <f t="shared" si="34"/>
        <v>97.6882791817088</v>
      </c>
    </row>
    <row r="475" spans="1:7" ht="22.5" customHeight="1">
      <c r="A475" s="34"/>
      <c r="B475" s="34"/>
      <c r="C475" s="37" t="s">
        <v>452</v>
      </c>
      <c r="D475" s="32">
        <f t="shared" si="37"/>
        <v>375786</v>
      </c>
      <c r="E475" s="32">
        <f t="shared" si="37"/>
        <v>89829</v>
      </c>
      <c r="F475" s="32">
        <f t="shared" si="37"/>
        <v>76690.01000000001</v>
      </c>
      <c r="G475" s="66">
        <f t="shared" si="34"/>
        <v>85.37333155217136</v>
      </c>
    </row>
    <row r="476" spans="1:7" ht="22.5" customHeight="1">
      <c r="A476" s="34"/>
      <c r="B476" s="34"/>
      <c r="C476" s="37" t="s">
        <v>441</v>
      </c>
      <c r="D476" s="32">
        <f>SUM(D483,D486,D491,D496,D503,D510)</f>
        <v>4735394</v>
      </c>
      <c r="E476" s="32">
        <f>SUM(E483,E486,E491,E496,E503,E510)</f>
        <v>5156954</v>
      </c>
      <c r="F476" s="32">
        <f>SUM(F483,F486,F491,F496,F503,F510)</f>
        <v>5112563</v>
      </c>
      <c r="G476" s="66">
        <f t="shared" si="34"/>
        <v>99.13920116409804</v>
      </c>
    </row>
    <row r="477" spans="1:7" ht="22.5" customHeight="1">
      <c r="A477" s="34"/>
      <c r="B477" s="34"/>
      <c r="C477" s="37" t="s">
        <v>442</v>
      </c>
      <c r="D477" s="32">
        <f>SUM(D511)</f>
        <v>24700</v>
      </c>
      <c r="E477" s="32">
        <f>SUM(E511)</f>
        <v>22500</v>
      </c>
      <c r="F477" s="32">
        <f>SUM(F511)</f>
        <v>21443.15</v>
      </c>
      <c r="G477" s="66">
        <f t="shared" si="34"/>
        <v>95.30288888888889</v>
      </c>
    </row>
    <row r="478" spans="1:7" ht="22.5" customHeight="1">
      <c r="A478" s="62"/>
      <c r="B478" s="62"/>
      <c r="C478" s="63" t="s">
        <v>443</v>
      </c>
      <c r="D478" s="32">
        <f>SUM(D479:D480)</f>
        <v>518650</v>
      </c>
      <c r="E478" s="32">
        <f>SUM(E479:E480)</f>
        <v>652557</v>
      </c>
      <c r="F478" s="32">
        <f>SUM(F479:F480)</f>
        <v>589791.2899999999</v>
      </c>
      <c r="G478" s="66">
        <f t="shared" si="34"/>
        <v>90.38157432990526</v>
      </c>
    </row>
    <row r="479" spans="1:7" ht="22.5" customHeight="1">
      <c r="A479" s="62"/>
      <c r="B479" s="62"/>
      <c r="C479" s="37" t="s">
        <v>444</v>
      </c>
      <c r="D479" s="32">
        <f>SUM(D505)</f>
        <v>0</v>
      </c>
      <c r="E479" s="32">
        <f>SUM(E505)</f>
        <v>30000</v>
      </c>
      <c r="F479" s="32">
        <f>SUM(F505)</f>
        <v>0</v>
      </c>
      <c r="G479" s="386" t="s">
        <v>18</v>
      </c>
    </row>
    <row r="480" spans="1:7" ht="22.5" customHeight="1">
      <c r="A480" s="62"/>
      <c r="B480" s="62"/>
      <c r="C480" s="37" t="s">
        <v>228</v>
      </c>
      <c r="D480" s="32">
        <f>SUM(D488,D493,D498)</f>
        <v>518650</v>
      </c>
      <c r="E480" s="32">
        <f>SUM(E488,E493,E498)</f>
        <v>622557</v>
      </c>
      <c r="F480" s="32">
        <f>SUM(F488,F493,F498)</f>
        <v>589791.2899999999</v>
      </c>
      <c r="G480" s="66">
        <f t="shared" si="34"/>
        <v>94.7369140496372</v>
      </c>
    </row>
    <row r="481" spans="1:256" s="71" customFormat="1" ht="22.5" customHeight="1">
      <c r="A481" s="34"/>
      <c r="B481" s="34">
        <v>92105</v>
      </c>
      <c r="C481" s="37" t="s">
        <v>211</v>
      </c>
      <c r="D481" s="32">
        <f aca="true" t="shared" si="38" ref="D481:F482">SUM(D482)</f>
        <v>73110</v>
      </c>
      <c r="E481" s="32">
        <f t="shared" si="38"/>
        <v>45670</v>
      </c>
      <c r="F481" s="68">
        <f t="shared" si="38"/>
        <v>45639</v>
      </c>
      <c r="G481" s="66">
        <f t="shared" si="34"/>
        <v>99.93212174293848</v>
      </c>
      <c r="IT481" s="9"/>
      <c r="IU481" s="9"/>
      <c r="IV481" s="9"/>
    </row>
    <row r="482" spans="1:7" ht="22.5" customHeight="1">
      <c r="A482" s="62"/>
      <c r="B482" s="62"/>
      <c r="C482" s="63" t="s">
        <v>438</v>
      </c>
      <c r="D482" s="32">
        <f t="shared" si="38"/>
        <v>73110</v>
      </c>
      <c r="E482" s="32">
        <f t="shared" si="38"/>
        <v>45670</v>
      </c>
      <c r="F482" s="32">
        <f t="shared" si="38"/>
        <v>45639</v>
      </c>
      <c r="G482" s="66">
        <f t="shared" si="34"/>
        <v>99.93212174293848</v>
      </c>
    </row>
    <row r="483" spans="1:7" ht="22.5" customHeight="1">
      <c r="A483" s="34"/>
      <c r="B483" s="34"/>
      <c r="C483" s="37" t="s">
        <v>441</v>
      </c>
      <c r="D483" s="32">
        <v>73110</v>
      </c>
      <c r="E483" s="32">
        <v>45670</v>
      </c>
      <c r="F483" s="68">
        <v>45639</v>
      </c>
      <c r="G483" s="66">
        <f aca="true" t="shared" si="39" ref="G483:G536">F483/E483*100</f>
        <v>99.93212174293848</v>
      </c>
    </row>
    <row r="484" spans="1:7" ht="22.5" customHeight="1">
      <c r="A484" s="34"/>
      <c r="B484" s="34">
        <v>92114</v>
      </c>
      <c r="C484" s="37" t="s">
        <v>212</v>
      </c>
      <c r="D484" s="32">
        <f>SUM(D485,D487)</f>
        <v>2092416</v>
      </c>
      <c r="E484" s="32">
        <f>SUM(E485,E487)</f>
        <v>2350323</v>
      </c>
      <c r="F484" s="32">
        <f>SUM(F485,F487)</f>
        <v>2329626.41</v>
      </c>
      <c r="G484" s="66">
        <f t="shared" si="39"/>
        <v>99.1194150761406</v>
      </c>
    </row>
    <row r="485" spans="1:7" ht="22.5" customHeight="1">
      <c r="A485" s="62"/>
      <c r="B485" s="62"/>
      <c r="C485" s="63" t="s">
        <v>438</v>
      </c>
      <c r="D485" s="32">
        <f>SUM(D486)</f>
        <v>1667766</v>
      </c>
      <c r="E485" s="32">
        <f>SUM(E486)</f>
        <v>1821766</v>
      </c>
      <c r="F485" s="68">
        <f>SUM(F486)</f>
        <v>1821766</v>
      </c>
      <c r="G485" s="66">
        <f t="shared" si="39"/>
        <v>100</v>
      </c>
    </row>
    <row r="486" spans="1:7" ht="22.5" customHeight="1">
      <c r="A486" s="34"/>
      <c r="B486" s="34"/>
      <c r="C486" s="37" t="s">
        <v>441</v>
      </c>
      <c r="D486" s="32">
        <v>1667766</v>
      </c>
      <c r="E486" s="32">
        <v>1821766</v>
      </c>
      <c r="F486" s="68">
        <v>1821766</v>
      </c>
      <c r="G486" s="66">
        <f t="shared" si="39"/>
        <v>100</v>
      </c>
    </row>
    <row r="487" spans="1:7" ht="22.5" customHeight="1">
      <c r="A487" s="34"/>
      <c r="B487" s="34"/>
      <c r="C487" s="63" t="s">
        <v>443</v>
      </c>
      <c r="D487" s="72">
        <f>SUM(D488)</f>
        <v>424650</v>
      </c>
      <c r="E487" s="72">
        <f>SUM(E488)</f>
        <v>528557</v>
      </c>
      <c r="F487" s="68">
        <f>SUM(F488)</f>
        <v>507860.41</v>
      </c>
      <c r="G487" s="66">
        <f t="shared" si="39"/>
        <v>96.08432203149329</v>
      </c>
    </row>
    <row r="488" spans="1:7" ht="22.5" customHeight="1">
      <c r="A488" s="34"/>
      <c r="B488" s="34"/>
      <c r="C488" s="37" t="s">
        <v>228</v>
      </c>
      <c r="D488" s="32">
        <v>424650</v>
      </c>
      <c r="E488" s="32">
        <v>528557</v>
      </c>
      <c r="F488" s="68">
        <v>507860.41</v>
      </c>
      <c r="G488" s="66">
        <f t="shared" si="39"/>
        <v>96.08432203149329</v>
      </c>
    </row>
    <row r="489" spans="1:7" ht="22.5" customHeight="1">
      <c r="A489" s="34"/>
      <c r="B489" s="34">
        <v>92116</v>
      </c>
      <c r="C489" s="37" t="s">
        <v>213</v>
      </c>
      <c r="D489" s="32">
        <f>SUM(D490,D492)</f>
        <v>1807998</v>
      </c>
      <c r="E489" s="32">
        <f>SUM(E490,E492)</f>
        <v>2087998</v>
      </c>
      <c r="F489" s="32">
        <f>SUM(F490,F492)</f>
        <v>2087998</v>
      </c>
      <c r="G489" s="66">
        <f t="shared" si="39"/>
        <v>100</v>
      </c>
    </row>
    <row r="490" spans="1:7" ht="22.5" customHeight="1">
      <c r="A490" s="62"/>
      <c r="B490" s="62"/>
      <c r="C490" s="63" t="s">
        <v>438</v>
      </c>
      <c r="D490" s="32">
        <f>SUM(D491)</f>
        <v>1760998</v>
      </c>
      <c r="E490" s="32">
        <f>SUM(E491)</f>
        <v>2040998</v>
      </c>
      <c r="F490" s="32">
        <f>SUM(F491)</f>
        <v>2040998</v>
      </c>
      <c r="G490" s="66">
        <f t="shared" si="39"/>
        <v>100</v>
      </c>
    </row>
    <row r="491" spans="1:7" ht="22.5" customHeight="1">
      <c r="A491" s="34"/>
      <c r="B491" s="34"/>
      <c r="C491" s="37" t="s">
        <v>441</v>
      </c>
      <c r="D491" s="32">
        <v>1760998</v>
      </c>
      <c r="E491" s="32">
        <v>2040998</v>
      </c>
      <c r="F491" s="68">
        <v>2040998</v>
      </c>
      <c r="G491" s="66">
        <f t="shared" si="39"/>
        <v>100</v>
      </c>
    </row>
    <row r="492" spans="1:7" ht="22.5" customHeight="1">
      <c r="A492" s="34"/>
      <c r="B492" s="34"/>
      <c r="C492" s="63" t="s">
        <v>443</v>
      </c>
      <c r="D492" s="32">
        <f>SUM(D493)</f>
        <v>47000</v>
      </c>
      <c r="E492" s="32">
        <f>SUM(E493)</f>
        <v>47000</v>
      </c>
      <c r="F492" s="32">
        <f>SUM(F493)</f>
        <v>47000</v>
      </c>
      <c r="G492" s="66">
        <f t="shared" si="39"/>
        <v>100</v>
      </c>
    </row>
    <row r="493" spans="1:7" ht="22.5" customHeight="1">
      <c r="A493" s="34"/>
      <c r="B493" s="34"/>
      <c r="C493" s="37" t="s">
        <v>228</v>
      </c>
      <c r="D493" s="32">
        <v>47000</v>
      </c>
      <c r="E493" s="32">
        <v>47000</v>
      </c>
      <c r="F493" s="68">
        <v>47000</v>
      </c>
      <c r="G493" s="66">
        <f t="shared" si="39"/>
        <v>100</v>
      </c>
    </row>
    <row r="494" spans="1:7" ht="22.5" customHeight="1">
      <c r="A494" s="34"/>
      <c r="B494" s="34">
        <v>92118</v>
      </c>
      <c r="C494" s="37" t="s">
        <v>214</v>
      </c>
      <c r="D494" s="32">
        <f>SUM(D495,D497)</f>
        <v>644040</v>
      </c>
      <c r="E494" s="32">
        <f>SUM(E495,E497)</f>
        <v>659040</v>
      </c>
      <c r="F494" s="68">
        <f>SUM(F495,F497)</f>
        <v>646970.88</v>
      </c>
      <c r="G494" s="66">
        <f t="shared" si="39"/>
        <v>98.16868171886381</v>
      </c>
    </row>
    <row r="495" spans="1:7" ht="22.5" customHeight="1">
      <c r="A495" s="62"/>
      <c r="B495" s="62"/>
      <c r="C495" s="63" t="s">
        <v>438</v>
      </c>
      <c r="D495" s="32">
        <f>SUM(D496)</f>
        <v>597040</v>
      </c>
      <c r="E495" s="32">
        <f>SUM(E496)</f>
        <v>612040</v>
      </c>
      <c r="F495" s="68">
        <f>SUM(F496)</f>
        <v>612040</v>
      </c>
      <c r="G495" s="66">
        <f t="shared" si="39"/>
        <v>100</v>
      </c>
    </row>
    <row r="496" spans="1:7" ht="22.5" customHeight="1">
      <c r="A496" s="34"/>
      <c r="B496" s="34"/>
      <c r="C496" s="37" t="s">
        <v>441</v>
      </c>
      <c r="D496" s="32">
        <v>597040</v>
      </c>
      <c r="E496" s="32">
        <v>612040</v>
      </c>
      <c r="F496" s="68">
        <v>612040</v>
      </c>
      <c r="G496" s="66">
        <f t="shared" si="39"/>
        <v>100</v>
      </c>
    </row>
    <row r="497" spans="1:7" ht="22.5" customHeight="1">
      <c r="A497" s="62"/>
      <c r="B497" s="62"/>
      <c r="C497" s="63" t="s">
        <v>443</v>
      </c>
      <c r="D497" s="32">
        <f>SUM(D498)</f>
        <v>47000</v>
      </c>
      <c r="E497" s="32">
        <f>SUM(E498)</f>
        <v>47000</v>
      </c>
      <c r="F497" s="68">
        <f>SUM(F498)</f>
        <v>34930.88</v>
      </c>
      <c r="G497" s="66">
        <f t="shared" si="39"/>
        <v>74.32102127659574</v>
      </c>
    </row>
    <row r="498" spans="1:7" ht="22.5" customHeight="1">
      <c r="A498" s="34"/>
      <c r="B498" s="34"/>
      <c r="C498" s="37" t="s">
        <v>228</v>
      </c>
      <c r="D498" s="32">
        <v>47000</v>
      </c>
      <c r="E498" s="32">
        <v>47000</v>
      </c>
      <c r="F498" s="68">
        <v>34930.88</v>
      </c>
      <c r="G498" s="66">
        <f t="shared" si="39"/>
        <v>74.32102127659574</v>
      </c>
    </row>
    <row r="499" spans="1:256" s="71" customFormat="1" ht="22.5" customHeight="1">
      <c r="A499" s="34"/>
      <c r="B499" s="34">
        <v>92120</v>
      </c>
      <c r="C499" s="37" t="s">
        <v>215</v>
      </c>
      <c r="D499" s="32">
        <f>SUM(D500,D504)</f>
        <v>198150</v>
      </c>
      <c r="E499" s="32">
        <f>SUM(E500,E504)</f>
        <v>692629</v>
      </c>
      <c r="F499" s="32">
        <f>SUM(F500,F504)</f>
        <v>610621</v>
      </c>
      <c r="G499" s="66">
        <f t="shared" si="39"/>
        <v>88.15989512422956</v>
      </c>
      <c r="IT499" s="9"/>
      <c r="IU499" s="9"/>
      <c r="IV499" s="9"/>
    </row>
    <row r="500" spans="1:7" ht="22.5" customHeight="1">
      <c r="A500" s="62"/>
      <c r="B500" s="62"/>
      <c r="C500" s="63" t="s">
        <v>438</v>
      </c>
      <c r="D500" s="32">
        <f>SUM(D501:D503)</f>
        <v>198150</v>
      </c>
      <c r="E500" s="32">
        <f>SUM(E501:E503)</f>
        <v>662629</v>
      </c>
      <c r="F500" s="32">
        <f>SUM(F501:F503)</f>
        <v>610621</v>
      </c>
      <c r="G500" s="66">
        <f t="shared" si="39"/>
        <v>92.15126413121068</v>
      </c>
    </row>
    <row r="501" spans="1:7" ht="22.5" customHeight="1">
      <c r="A501" s="62"/>
      <c r="B501" s="62"/>
      <c r="C501" s="37" t="s">
        <v>439</v>
      </c>
      <c r="D501" s="32">
        <v>7214</v>
      </c>
      <c r="E501" s="32">
        <v>0</v>
      </c>
      <c r="F501" s="68">
        <v>0</v>
      </c>
      <c r="G501" s="386" t="s">
        <v>18</v>
      </c>
    </row>
    <row r="502" spans="1:7" ht="22.5" customHeight="1">
      <c r="A502" s="34"/>
      <c r="B502" s="34"/>
      <c r="C502" s="37" t="s">
        <v>452</v>
      </c>
      <c r="D502" s="72">
        <v>121576</v>
      </c>
      <c r="E502" s="72">
        <v>26149</v>
      </c>
      <c r="F502" s="68">
        <v>18501</v>
      </c>
      <c r="G502" s="66">
        <f t="shared" si="39"/>
        <v>70.75222761864698</v>
      </c>
    </row>
    <row r="503" spans="1:7" ht="22.5" customHeight="1">
      <c r="A503" s="34"/>
      <c r="B503" s="34"/>
      <c r="C503" s="37" t="s">
        <v>441</v>
      </c>
      <c r="D503" s="72">
        <v>69360</v>
      </c>
      <c r="E503" s="72">
        <v>636480</v>
      </c>
      <c r="F503" s="68">
        <v>592120</v>
      </c>
      <c r="G503" s="66">
        <f t="shared" si="39"/>
        <v>93.03041729512319</v>
      </c>
    </row>
    <row r="504" spans="1:7" ht="22.5" customHeight="1">
      <c r="A504" s="34"/>
      <c r="B504" s="34"/>
      <c r="C504" s="63" t="s">
        <v>443</v>
      </c>
      <c r="D504" s="72">
        <f>SUM(D505)</f>
        <v>0</v>
      </c>
      <c r="E504" s="72">
        <f>SUM(E505)</f>
        <v>30000</v>
      </c>
      <c r="F504" s="72">
        <f>SUM(F505)</f>
        <v>0</v>
      </c>
      <c r="G504" s="386" t="s">
        <v>18</v>
      </c>
    </row>
    <row r="505" spans="1:7" ht="22.5" customHeight="1">
      <c r="A505" s="34"/>
      <c r="B505" s="34"/>
      <c r="C505" s="37" t="s">
        <v>444</v>
      </c>
      <c r="D505" s="72">
        <v>0</v>
      </c>
      <c r="E505" s="72">
        <v>30000</v>
      </c>
      <c r="F505" s="68">
        <v>0</v>
      </c>
      <c r="G505" s="386" t="s">
        <v>18</v>
      </c>
    </row>
    <row r="506" spans="1:7" ht="22.5" customHeight="1">
      <c r="A506" s="34"/>
      <c r="B506" s="34">
        <v>92195</v>
      </c>
      <c r="C506" s="37" t="s">
        <v>10</v>
      </c>
      <c r="D506" s="32">
        <f>SUM(D507)</f>
        <v>886530</v>
      </c>
      <c r="E506" s="32">
        <f>SUM(E507)</f>
        <v>127730</v>
      </c>
      <c r="F506" s="68">
        <f>SUM(F507)</f>
        <v>120221.64000000001</v>
      </c>
      <c r="G506" s="66">
        <f t="shared" si="39"/>
        <v>94.1216941987004</v>
      </c>
    </row>
    <row r="507" spans="1:7" ht="22.5" customHeight="1">
      <c r="A507" s="62"/>
      <c r="B507" s="62"/>
      <c r="C507" s="63" t="s">
        <v>438</v>
      </c>
      <c r="D507" s="32">
        <f>SUM(D508:D511)</f>
        <v>886530</v>
      </c>
      <c r="E507" s="32">
        <f>SUM(E508:E511)</f>
        <v>127730</v>
      </c>
      <c r="F507" s="32">
        <f>SUM(F508:F511)</f>
        <v>120221.64000000001</v>
      </c>
      <c r="G507" s="66">
        <f t="shared" si="39"/>
        <v>94.1216941987004</v>
      </c>
    </row>
    <row r="508" spans="1:7" ht="22.5" customHeight="1">
      <c r="A508" s="62"/>
      <c r="B508" s="62"/>
      <c r="C508" s="37" t="s">
        <v>439</v>
      </c>
      <c r="D508" s="32">
        <v>40500</v>
      </c>
      <c r="E508" s="32">
        <v>41550</v>
      </c>
      <c r="F508" s="68">
        <v>40589.48</v>
      </c>
      <c r="G508" s="66">
        <f t="shared" si="39"/>
        <v>97.6882791817088</v>
      </c>
    </row>
    <row r="509" spans="1:7" ht="22.5" customHeight="1">
      <c r="A509" s="34"/>
      <c r="B509" s="34"/>
      <c r="C509" s="37" t="s">
        <v>452</v>
      </c>
      <c r="D509" s="32">
        <v>254210</v>
      </c>
      <c r="E509" s="32">
        <v>63680</v>
      </c>
      <c r="F509" s="68">
        <v>58189.01</v>
      </c>
      <c r="G509" s="66">
        <f t="shared" si="39"/>
        <v>91.3772141959799</v>
      </c>
    </row>
    <row r="510" spans="1:7" ht="22.5" customHeight="1">
      <c r="A510" s="34"/>
      <c r="B510" s="34"/>
      <c r="C510" s="37" t="s">
        <v>441</v>
      </c>
      <c r="D510" s="32">
        <v>567120</v>
      </c>
      <c r="E510" s="32">
        <v>0</v>
      </c>
      <c r="F510" s="68">
        <v>0</v>
      </c>
      <c r="G510" s="386" t="s">
        <v>18</v>
      </c>
    </row>
    <row r="511" spans="1:256" s="71" customFormat="1" ht="22.5" customHeight="1">
      <c r="A511" s="34"/>
      <c r="B511" s="34"/>
      <c r="C511" s="37" t="s">
        <v>442</v>
      </c>
      <c r="D511" s="32">
        <v>24700</v>
      </c>
      <c r="E511" s="32">
        <v>22500</v>
      </c>
      <c r="F511" s="68">
        <v>21443.15</v>
      </c>
      <c r="G511" s="66">
        <f t="shared" si="39"/>
        <v>95.30288888888889</v>
      </c>
      <c r="IT511" s="9"/>
      <c r="IU511" s="9"/>
      <c r="IV511" s="9"/>
    </row>
    <row r="512" spans="1:7" ht="22.5" customHeight="1">
      <c r="A512" s="62">
        <v>926</v>
      </c>
      <c r="B512" s="62"/>
      <c r="C512" s="63" t="s">
        <v>111</v>
      </c>
      <c r="D512" s="64">
        <f>SUM(D513,D518)</f>
        <v>5743416</v>
      </c>
      <c r="E512" s="64">
        <f>SUM(E513,E518)</f>
        <v>6918190</v>
      </c>
      <c r="F512" s="65">
        <f>SUM(F513,F518)</f>
        <v>6884867.99</v>
      </c>
      <c r="G512" s="66">
        <f t="shared" si="39"/>
        <v>99.51834208080437</v>
      </c>
    </row>
    <row r="513" spans="1:7" ht="22.5" customHeight="1">
      <c r="A513" s="62"/>
      <c r="B513" s="62"/>
      <c r="C513" s="63" t="s">
        <v>438</v>
      </c>
      <c r="D513" s="32">
        <f>SUM(D514:D517)</f>
        <v>4823416</v>
      </c>
      <c r="E513" s="32">
        <f>SUM(E514:E517)</f>
        <v>5324890</v>
      </c>
      <c r="F513" s="32">
        <f>SUM(F514:F517)</f>
        <v>5295361.79</v>
      </c>
      <c r="G513" s="66">
        <f t="shared" si="39"/>
        <v>99.44546816929551</v>
      </c>
    </row>
    <row r="514" spans="1:7" ht="22.5" customHeight="1">
      <c r="A514" s="62"/>
      <c r="B514" s="62"/>
      <c r="C514" s="37" t="s">
        <v>439</v>
      </c>
      <c r="D514" s="32">
        <f aca="true" t="shared" si="40" ref="D514:F515">SUM(D522,D532)</f>
        <v>2422427</v>
      </c>
      <c r="E514" s="32">
        <f t="shared" si="40"/>
        <v>2418471</v>
      </c>
      <c r="F514" s="32">
        <f t="shared" si="40"/>
        <v>2397525.95</v>
      </c>
      <c r="G514" s="66">
        <f t="shared" si="39"/>
        <v>99.13395488306456</v>
      </c>
    </row>
    <row r="515" spans="1:7" ht="22.5" customHeight="1">
      <c r="A515" s="34"/>
      <c r="B515" s="34"/>
      <c r="C515" s="37" t="s">
        <v>452</v>
      </c>
      <c r="D515" s="32">
        <f t="shared" si="40"/>
        <v>1768439</v>
      </c>
      <c r="E515" s="32">
        <f t="shared" si="40"/>
        <v>2365984</v>
      </c>
      <c r="F515" s="32">
        <f t="shared" si="40"/>
        <v>2364741.56</v>
      </c>
      <c r="G515" s="66">
        <f t="shared" si="39"/>
        <v>99.94748738791132</v>
      </c>
    </row>
    <row r="516" spans="1:7" ht="22.5" customHeight="1">
      <c r="A516" s="34"/>
      <c r="B516" s="34"/>
      <c r="C516" s="37" t="s">
        <v>441</v>
      </c>
      <c r="D516" s="32">
        <f>SUM(D529)</f>
        <v>382050</v>
      </c>
      <c r="E516" s="32">
        <f>SUM(E529)</f>
        <v>376290</v>
      </c>
      <c r="F516" s="32">
        <f>SUM(F529)</f>
        <v>371050</v>
      </c>
      <c r="G516" s="66">
        <f t="shared" si="39"/>
        <v>98.60745701453666</v>
      </c>
    </row>
    <row r="517" spans="1:7" ht="22.5" customHeight="1">
      <c r="A517" s="34"/>
      <c r="B517" s="34"/>
      <c r="C517" s="37" t="s">
        <v>442</v>
      </c>
      <c r="D517" s="32">
        <f>SUM(D524,D534)</f>
        <v>250500</v>
      </c>
      <c r="E517" s="32">
        <f>SUM(E524,E534)</f>
        <v>164145</v>
      </c>
      <c r="F517" s="32">
        <f>SUM(F524,F534)</f>
        <v>162044.28</v>
      </c>
      <c r="G517" s="66">
        <f t="shared" si="39"/>
        <v>98.72020469706662</v>
      </c>
    </row>
    <row r="518" spans="1:7" ht="22.5" customHeight="1">
      <c r="A518" s="62"/>
      <c r="B518" s="62"/>
      <c r="C518" s="63" t="s">
        <v>443</v>
      </c>
      <c r="D518" s="32">
        <f>SUM(D519)</f>
        <v>920000</v>
      </c>
      <c r="E518" s="32">
        <f>SUM(E519)</f>
        <v>1593300</v>
      </c>
      <c r="F518" s="32">
        <f>SUM(F519)</f>
        <v>1589506.2</v>
      </c>
      <c r="G518" s="66">
        <f t="shared" si="39"/>
        <v>99.7618904161175</v>
      </c>
    </row>
    <row r="519" spans="1:7" ht="22.5" customHeight="1">
      <c r="A519" s="34"/>
      <c r="B519" s="34"/>
      <c r="C519" s="37" t="s">
        <v>444</v>
      </c>
      <c r="D519" s="32">
        <f>SUM(D526,D536)</f>
        <v>920000</v>
      </c>
      <c r="E519" s="32">
        <f>SUM(E526,E536)</f>
        <v>1593300</v>
      </c>
      <c r="F519" s="32">
        <f>SUM(F526,F536)</f>
        <v>1589506.2</v>
      </c>
      <c r="G519" s="66">
        <f t="shared" si="39"/>
        <v>99.7618904161175</v>
      </c>
    </row>
    <row r="520" spans="1:7" ht="22.5" customHeight="1">
      <c r="A520" s="34"/>
      <c r="B520" s="34">
        <v>92604</v>
      </c>
      <c r="C520" s="37" t="s">
        <v>112</v>
      </c>
      <c r="D520" s="32">
        <f>SUM(D521,D525)</f>
        <v>4791396</v>
      </c>
      <c r="E520" s="32">
        <f>SUM(E521,E525)</f>
        <v>5128075</v>
      </c>
      <c r="F520" s="32">
        <f>SUM(F521,F525)</f>
        <v>5106119.23</v>
      </c>
      <c r="G520" s="66">
        <f t="shared" si="39"/>
        <v>99.57185162073489</v>
      </c>
    </row>
    <row r="521" spans="1:7" ht="22.5" customHeight="1">
      <c r="A521" s="62"/>
      <c r="B521" s="62"/>
      <c r="C521" s="63" t="s">
        <v>438</v>
      </c>
      <c r="D521" s="32">
        <f>SUM(D522:D524)</f>
        <v>3871396</v>
      </c>
      <c r="E521" s="32">
        <f>SUM(E522:E524)</f>
        <v>4434775</v>
      </c>
      <c r="F521" s="32">
        <f>SUM(F522:F524)</f>
        <v>4413083.03</v>
      </c>
      <c r="G521" s="66">
        <f t="shared" si="39"/>
        <v>99.51086650393763</v>
      </c>
    </row>
    <row r="522" spans="1:256" s="71" customFormat="1" ht="30.75" customHeight="1">
      <c r="A522" s="62"/>
      <c r="B522" s="62"/>
      <c r="C522" s="37" t="s">
        <v>439</v>
      </c>
      <c r="D522" s="32">
        <v>2422427</v>
      </c>
      <c r="E522" s="32">
        <v>2414711</v>
      </c>
      <c r="F522" s="68">
        <v>2393907.62</v>
      </c>
      <c r="G522" s="66">
        <f t="shared" si="39"/>
        <v>99.13847329970336</v>
      </c>
      <c r="IT522" s="9"/>
      <c r="IU522" s="9"/>
      <c r="IV522" s="9"/>
    </row>
    <row r="523" spans="1:7" ht="25.5" customHeight="1">
      <c r="A523" s="34"/>
      <c r="B523" s="34"/>
      <c r="C523" s="37" t="s">
        <v>452</v>
      </c>
      <c r="D523" s="32">
        <v>1426069</v>
      </c>
      <c r="E523" s="32">
        <v>1987299</v>
      </c>
      <c r="F523" s="68">
        <v>1986411.13</v>
      </c>
      <c r="G523" s="66">
        <f t="shared" si="39"/>
        <v>99.95532277729721</v>
      </c>
    </row>
    <row r="524" spans="1:7" ht="25.5" customHeight="1">
      <c r="A524" s="62"/>
      <c r="B524" s="62"/>
      <c r="C524" s="37" t="s">
        <v>442</v>
      </c>
      <c r="D524" s="32">
        <v>22900</v>
      </c>
      <c r="E524" s="32">
        <v>32765</v>
      </c>
      <c r="F524" s="68">
        <v>32764.28</v>
      </c>
      <c r="G524" s="66">
        <f t="shared" si="39"/>
        <v>99.9978025331909</v>
      </c>
    </row>
    <row r="525" spans="1:7" ht="25.5" customHeight="1">
      <c r="A525" s="34"/>
      <c r="B525" s="34"/>
      <c r="C525" s="63" t="s">
        <v>443</v>
      </c>
      <c r="D525" s="72">
        <f>SUM(D526)</f>
        <v>920000</v>
      </c>
      <c r="E525" s="72">
        <f>SUM(E526)</f>
        <v>693300</v>
      </c>
      <c r="F525" s="72">
        <f>SUM(F526)</f>
        <v>693036.2</v>
      </c>
      <c r="G525" s="66">
        <f t="shared" si="39"/>
        <v>99.96195009375451</v>
      </c>
    </row>
    <row r="526" spans="1:7" ht="25.5" customHeight="1">
      <c r="A526" s="34"/>
      <c r="B526" s="34"/>
      <c r="C526" s="37" t="s">
        <v>444</v>
      </c>
      <c r="D526" s="72">
        <v>920000</v>
      </c>
      <c r="E526" s="72">
        <v>693300</v>
      </c>
      <c r="F526" s="68">
        <v>693036.2</v>
      </c>
      <c r="G526" s="66">
        <f t="shared" si="39"/>
        <v>99.96195009375451</v>
      </c>
    </row>
    <row r="527" spans="1:7" ht="25.5" customHeight="1">
      <c r="A527" s="34"/>
      <c r="B527" s="34">
        <v>92605</v>
      </c>
      <c r="C527" s="37" t="s">
        <v>216</v>
      </c>
      <c r="D527" s="32">
        <f aca="true" t="shared" si="41" ref="D527:F528">SUM(D528)</f>
        <v>382050</v>
      </c>
      <c r="E527" s="32">
        <f t="shared" si="41"/>
        <v>376290</v>
      </c>
      <c r="F527" s="68">
        <f t="shared" si="41"/>
        <v>371050</v>
      </c>
      <c r="G527" s="66">
        <f t="shared" si="39"/>
        <v>98.60745701453666</v>
      </c>
    </row>
    <row r="528" spans="1:7" ht="25.5" customHeight="1">
      <c r="A528" s="62"/>
      <c r="B528" s="62"/>
      <c r="C528" s="63" t="s">
        <v>438</v>
      </c>
      <c r="D528" s="32">
        <f t="shared" si="41"/>
        <v>382050</v>
      </c>
      <c r="E528" s="32">
        <f t="shared" si="41"/>
        <v>376290</v>
      </c>
      <c r="F528" s="32">
        <f t="shared" si="41"/>
        <v>371050</v>
      </c>
      <c r="G528" s="66">
        <f t="shared" si="39"/>
        <v>98.60745701453666</v>
      </c>
    </row>
    <row r="529" spans="1:7" ht="25.5" customHeight="1">
      <c r="A529" s="62"/>
      <c r="B529" s="62"/>
      <c r="C529" s="37" t="s">
        <v>441</v>
      </c>
      <c r="D529" s="32">
        <v>382050</v>
      </c>
      <c r="E529" s="32">
        <v>376290</v>
      </c>
      <c r="F529" s="68">
        <v>371050</v>
      </c>
      <c r="G529" s="66">
        <f t="shared" si="39"/>
        <v>98.60745701453666</v>
      </c>
    </row>
    <row r="530" spans="1:7" ht="25.5" customHeight="1">
      <c r="A530" s="34"/>
      <c r="B530" s="34">
        <v>92695</v>
      </c>
      <c r="C530" s="37" t="s">
        <v>10</v>
      </c>
      <c r="D530" s="32">
        <f>SUM(D531,D535)</f>
        <v>569970</v>
      </c>
      <c r="E530" s="32">
        <f>SUM(E531,E535)</f>
        <v>1413825</v>
      </c>
      <c r="F530" s="32">
        <f>SUM(F531,F535)</f>
        <v>1407698.76</v>
      </c>
      <c r="G530" s="66">
        <f t="shared" si="39"/>
        <v>99.56669036125405</v>
      </c>
    </row>
    <row r="531" spans="1:7" ht="25.5" customHeight="1">
      <c r="A531" s="62"/>
      <c r="B531" s="62"/>
      <c r="C531" s="63" t="s">
        <v>438</v>
      </c>
      <c r="D531" s="32">
        <f>SUM(D532:D534)</f>
        <v>569970</v>
      </c>
      <c r="E531" s="32">
        <f>SUM(E532:E534)</f>
        <v>513825</v>
      </c>
      <c r="F531" s="32">
        <f>SUM(F532:F534)</f>
        <v>511228.76</v>
      </c>
      <c r="G531" s="66">
        <f t="shared" si="39"/>
        <v>99.4947229114971</v>
      </c>
    </row>
    <row r="532" spans="1:7" ht="25.5" customHeight="1">
      <c r="A532" s="34"/>
      <c r="B532" s="34"/>
      <c r="C532" s="37" t="s">
        <v>439</v>
      </c>
      <c r="D532" s="32">
        <v>0</v>
      </c>
      <c r="E532" s="32">
        <v>3760</v>
      </c>
      <c r="F532" s="68">
        <v>3618.33</v>
      </c>
      <c r="G532" s="66">
        <f t="shared" si="39"/>
        <v>96.23218085106383</v>
      </c>
    </row>
    <row r="533" spans="1:7" ht="25.5" customHeight="1">
      <c r="A533" s="34"/>
      <c r="B533" s="34"/>
      <c r="C533" s="37" t="s">
        <v>452</v>
      </c>
      <c r="D533" s="32">
        <v>342370</v>
      </c>
      <c r="E533" s="32">
        <v>378685</v>
      </c>
      <c r="F533" s="32">
        <v>378330.43</v>
      </c>
      <c r="G533" s="66">
        <f t="shared" si="39"/>
        <v>99.90636808957312</v>
      </c>
    </row>
    <row r="534" spans="1:7" ht="25.5" customHeight="1">
      <c r="A534" s="34"/>
      <c r="B534" s="34"/>
      <c r="C534" s="37" t="s">
        <v>442</v>
      </c>
      <c r="D534" s="32">
        <v>227600</v>
      </c>
      <c r="E534" s="32">
        <v>131380</v>
      </c>
      <c r="F534" s="68">
        <v>129280</v>
      </c>
      <c r="G534" s="66">
        <f t="shared" si="39"/>
        <v>98.40158319378901</v>
      </c>
    </row>
    <row r="535" spans="1:7" ht="25.5" customHeight="1">
      <c r="A535" s="34"/>
      <c r="B535" s="34"/>
      <c r="C535" s="63" t="s">
        <v>443</v>
      </c>
      <c r="D535" s="32">
        <f>SUM(D536)</f>
        <v>0</v>
      </c>
      <c r="E535" s="32">
        <f>SUM(E536)</f>
        <v>900000</v>
      </c>
      <c r="F535" s="32">
        <f>SUM(F536)</f>
        <v>896470</v>
      </c>
      <c r="G535" s="66">
        <f t="shared" si="39"/>
        <v>99.60777777777777</v>
      </c>
    </row>
    <row r="536" spans="1:7" ht="25.5" customHeight="1">
      <c r="A536" s="34"/>
      <c r="B536" s="34"/>
      <c r="C536" s="37" t="s">
        <v>444</v>
      </c>
      <c r="D536" s="32">
        <v>0</v>
      </c>
      <c r="E536" s="32">
        <v>900000</v>
      </c>
      <c r="F536" s="68">
        <v>896470</v>
      </c>
      <c r="G536" s="66">
        <f t="shared" si="39"/>
        <v>99.60777777777777</v>
      </c>
    </row>
    <row r="537" spans="1:7" ht="25.5" customHeight="1">
      <c r="A537" s="77"/>
      <c r="B537" s="78"/>
      <c r="C537" s="79" t="s">
        <v>217</v>
      </c>
      <c r="D537" s="80">
        <f>SUM(D512,D472,D424,D389,D370,D318,D293,D238,D232,D226,D220,D179,D161,D116,D97,D73,D54,D18,D6)</f>
        <v>163033716</v>
      </c>
      <c r="E537" s="80">
        <f>SUM(E512,E472,E424,E389,E370,E318,E293,E238,E232,E226,E220,E179,E161,E116,E97,E73,E54,E18,E6)</f>
        <v>167717658.81</v>
      </c>
      <c r="F537" s="80">
        <f>SUM(F512,F472,F424,F389,F370,F318,F293,F238,F232,F226,F220,F179,F161,F116,F97,F73,F54,F18,F6)</f>
        <v>158661915.4</v>
      </c>
      <c r="G537" s="81">
        <f>F537/E537*100</f>
        <v>94.60060230136001</v>
      </c>
    </row>
    <row r="538" spans="5:6" ht="25.5" customHeight="1">
      <c r="E538" s="82"/>
      <c r="F538" s="82"/>
    </row>
    <row r="539" spans="5:6" ht="25.5" customHeight="1">
      <c r="E539" s="82"/>
      <c r="F539" s="82"/>
    </row>
    <row r="540" spans="5:6" ht="25.5" customHeight="1">
      <c r="E540" s="82"/>
      <c r="F540" s="82"/>
    </row>
    <row r="541" spans="5:6" ht="25.5" customHeight="1">
      <c r="E541" s="82"/>
      <c r="F541" s="82"/>
    </row>
    <row r="542" spans="5:6" ht="25.5" customHeight="1">
      <c r="E542" s="82"/>
      <c r="F542" s="82"/>
    </row>
    <row r="543" spans="5:6" ht="25.5" customHeight="1">
      <c r="E543" s="82"/>
      <c r="F543" s="82"/>
    </row>
    <row r="544" spans="5:6" ht="25.5" customHeight="1">
      <c r="E544" s="82"/>
      <c r="F544" s="82"/>
    </row>
    <row r="545" spans="5:6" ht="25.5" customHeight="1">
      <c r="E545" s="83"/>
      <c r="F545" s="83"/>
    </row>
  </sheetData>
  <printOptions/>
  <pageMargins left="0.7875" right="0.7875" top="0.7875" bottom="1.025" header="0.5118055555555556" footer="0.7875"/>
  <pageSetup firstPageNumber="128" useFirstPageNumber="1" horizontalDpi="300" verticalDpi="3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6">
      <selection activeCell="G25" sqref="G25"/>
    </sheetView>
  </sheetViews>
  <sheetFormatPr defaultColWidth="9.140625" defaultRowHeight="12.75"/>
  <cols>
    <col min="1" max="1" width="3.7109375" style="1" customWidth="1"/>
    <col min="2" max="2" width="29.00390625" style="1" customWidth="1"/>
    <col min="3" max="3" width="17.8515625" style="1" customWidth="1"/>
    <col min="4" max="4" width="17.140625" style="1" customWidth="1"/>
    <col min="5" max="5" width="18.28125" style="1" customWidth="1"/>
    <col min="6" max="6" width="10.7109375" style="1" customWidth="1"/>
    <col min="7" max="7" width="18.8515625" style="1" customWidth="1"/>
    <col min="8" max="9" width="7.00390625" style="1" customWidth="1"/>
    <col min="10" max="16384" width="9.00390625" style="1" customWidth="1"/>
  </cols>
  <sheetData>
    <row r="1" spans="1:2" s="85" customFormat="1" ht="15">
      <c r="A1"/>
      <c r="B1" s="84" t="s">
        <v>453</v>
      </c>
    </row>
    <row r="2" s="85" customFormat="1" ht="15"/>
    <row r="3" spans="7:8" s="85" customFormat="1" ht="15">
      <c r="G3" s="86"/>
      <c r="H3" s="86" t="s">
        <v>218</v>
      </c>
    </row>
    <row r="4" spans="1:9" ht="21.75" customHeight="1">
      <c r="A4" s="87" t="s">
        <v>115</v>
      </c>
      <c r="B4" s="87" t="s">
        <v>3</v>
      </c>
      <c r="C4" s="88" t="s">
        <v>219</v>
      </c>
      <c r="D4" s="89"/>
      <c r="E4" s="88" t="s">
        <v>220</v>
      </c>
      <c r="F4" s="90"/>
      <c r="G4" s="91"/>
      <c r="H4" s="92"/>
      <c r="I4" s="93" t="s">
        <v>6</v>
      </c>
    </row>
    <row r="5" spans="1:9" ht="12.75">
      <c r="A5" s="94"/>
      <c r="B5" s="94"/>
      <c r="C5" s="93">
        <v>2009</v>
      </c>
      <c r="D5" s="95">
        <v>2010</v>
      </c>
      <c r="E5" s="93">
        <v>2009</v>
      </c>
      <c r="F5" s="93" t="s">
        <v>171</v>
      </c>
      <c r="G5" s="93">
        <v>2010</v>
      </c>
      <c r="H5" s="93" t="s">
        <v>171</v>
      </c>
      <c r="I5" s="96" t="s">
        <v>116</v>
      </c>
    </row>
    <row r="6" spans="1:9" ht="28.5" customHeight="1">
      <c r="A6" s="97"/>
      <c r="B6" s="97"/>
      <c r="C6" s="97"/>
      <c r="D6" s="97"/>
      <c r="E6" s="98"/>
      <c r="F6" s="99">
        <v>2009</v>
      </c>
      <c r="G6" s="100"/>
      <c r="H6" s="100">
        <v>2010</v>
      </c>
      <c r="I6" s="476" t="s">
        <v>454</v>
      </c>
    </row>
    <row r="7" spans="1:9" s="3" customFormat="1" ht="10.5">
      <c r="A7" s="101">
        <v>1</v>
      </c>
      <c r="B7" s="101">
        <v>2</v>
      </c>
      <c r="C7" s="101">
        <v>3</v>
      </c>
      <c r="D7" s="101">
        <v>4</v>
      </c>
      <c r="E7" s="101">
        <v>5</v>
      </c>
      <c r="F7" s="101">
        <v>6</v>
      </c>
      <c r="G7" s="101">
        <v>7</v>
      </c>
      <c r="H7" s="101">
        <v>8</v>
      </c>
      <c r="I7" s="101">
        <v>9</v>
      </c>
    </row>
    <row r="8" spans="1:9" s="4" customFormat="1" ht="19.5" customHeight="1">
      <c r="A8" s="102" t="s">
        <v>118</v>
      </c>
      <c r="B8" s="103" t="s">
        <v>221</v>
      </c>
      <c r="C8" s="104">
        <f>SUM(C10,C16)</f>
        <v>149910314.28</v>
      </c>
      <c r="D8" s="104">
        <f>SUM(D10,D16)</f>
        <v>167717658.81</v>
      </c>
      <c r="E8" s="105">
        <f>SUM(E10,E16)</f>
        <v>141276741.98</v>
      </c>
      <c r="F8" s="106">
        <f>E5/C5*100</f>
        <v>100</v>
      </c>
      <c r="G8" s="105">
        <f>SUM(G10,G16)</f>
        <v>158661915.4</v>
      </c>
      <c r="H8" s="470">
        <f>G8/D8*100</f>
        <v>94.60060230136001</v>
      </c>
      <c r="I8" s="470">
        <f>G8/E8*100</f>
        <v>112.3057576047876</v>
      </c>
    </row>
    <row r="9" spans="1:9" ht="14.25" customHeight="1">
      <c r="A9" s="107"/>
      <c r="B9" s="108" t="s">
        <v>222</v>
      </c>
      <c r="C9" s="109"/>
      <c r="D9" s="109"/>
      <c r="E9" s="110"/>
      <c r="F9" s="111"/>
      <c r="G9" s="110"/>
      <c r="H9" s="471"/>
      <c r="I9" s="471"/>
    </row>
    <row r="10" spans="1:9" ht="12.75" customHeight="1">
      <c r="A10" s="112" t="s">
        <v>223</v>
      </c>
      <c r="B10" s="113" t="s">
        <v>224</v>
      </c>
      <c r="C10" s="114">
        <f>SUM(C12:C15)</f>
        <v>26325346</v>
      </c>
      <c r="D10" s="114">
        <f>SUM(D12:D15)</f>
        <v>40651512</v>
      </c>
      <c r="E10" s="115">
        <f>SUM(E12:E15)</f>
        <v>25001402.06</v>
      </c>
      <c r="F10" s="478">
        <f>E10/C10*100</f>
        <v>94.97083935762896</v>
      </c>
      <c r="G10" s="115">
        <f>SUM(G12:G15)</f>
        <v>38330504.79000001</v>
      </c>
      <c r="H10" s="474">
        <f>G10/D10*100</f>
        <v>94.29047753500535</v>
      </c>
      <c r="I10" s="474">
        <f aca="true" t="shared" si="0" ref="I10:I23">G10/E10*100</f>
        <v>153.31342097539954</v>
      </c>
    </row>
    <row r="11" spans="1:9" ht="11.25" customHeight="1">
      <c r="A11" s="107"/>
      <c r="B11" s="116" t="s">
        <v>225</v>
      </c>
      <c r="C11" s="109"/>
      <c r="D11" s="109"/>
      <c r="E11" s="110"/>
      <c r="F11" s="111"/>
      <c r="G11" s="110"/>
      <c r="H11" s="471"/>
      <c r="I11" s="471"/>
    </row>
    <row r="12" spans="1:9" s="122" customFormat="1" ht="15.75" customHeight="1">
      <c r="A12" s="117" t="s">
        <v>121</v>
      </c>
      <c r="B12" s="118" t="s">
        <v>226</v>
      </c>
      <c r="C12" s="119">
        <v>22388047</v>
      </c>
      <c r="D12" s="119">
        <v>33978844</v>
      </c>
      <c r="E12" s="120">
        <v>21509195.42</v>
      </c>
      <c r="F12" s="477">
        <f>E12/C12*100</f>
        <v>96.07446071557739</v>
      </c>
      <c r="G12" s="120">
        <v>32144740.35</v>
      </c>
      <c r="H12" s="473">
        <f>G12/D12*100</f>
        <v>94.60221881003368</v>
      </c>
      <c r="I12" s="473">
        <f t="shared" si="0"/>
        <v>149.44650286691197</v>
      </c>
    </row>
    <row r="13" spans="1:9" s="122" customFormat="1" ht="19.5" customHeight="1">
      <c r="A13" s="117" t="s">
        <v>123</v>
      </c>
      <c r="B13" s="123" t="s">
        <v>227</v>
      </c>
      <c r="C13" s="124">
        <v>1247247</v>
      </c>
      <c r="D13" s="124">
        <v>1139353</v>
      </c>
      <c r="E13" s="125">
        <v>1096534.47</v>
      </c>
      <c r="F13" s="127">
        <f>E13/C13*100</f>
        <v>87.91638464554335</v>
      </c>
      <c r="G13" s="125">
        <v>864037.44</v>
      </c>
      <c r="H13" s="472">
        <f>G13/D13*100</f>
        <v>75.8357980362539</v>
      </c>
      <c r="I13" s="472">
        <f t="shared" si="0"/>
        <v>78.79710703485682</v>
      </c>
    </row>
    <row r="14" spans="1:9" s="122" customFormat="1" ht="19.5" customHeight="1">
      <c r="A14" s="117" t="s">
        <v>125</v>
      </c>
      <c r="B14" s="123" t="s">
        <v>228</v>
      </c>
      <c r="C14" s="124">
        <v>312252</v>
      </c>
      <c r="D14" s="124">
        <v>3193315</v>
      </c>
      <c r="E14" s="125">
        <v>311744.54</v>
      </c>
      <c r="F14" s="127">
        <f>E14/C14*100</f>
        <v>99.83748382716523</v>
      </c>
      <c r="G14" s="125">
        <v>2981727</v>
      </c>
      <c r="H14" s="472">
        <f>G14/D14*100</f>
        <v>93.37403294069017</v>
      </c>
      <c r="I14" s="472">
        <f t="shared" si="0"/>
        <v>956.464867035041</v>
      </c>
    </row>
    <row r="15" spans="1:9" s="122" customFormat="1" ht="30" customHeight="1">
      <c r="A15" s="117" t="s">
        <v>127</v>
      </c>
      <c r="B15" s="37" t="s">
        <v>445</v>
      </c>
      <c r="C15" s="124">
        <v>2377800</v>
      </c>
      <c r="D15" s="124">
        <v>2340000</v>
      </c>
      <c r="E15" s="125">
        <v>2083927.63</v>
      </c>
      <c r="F15" s="127">
        <f>E15/C15*100</f>
        <v>87.64099714021364</v>
      </c>
      <c r="G15" s="125">
        <v>2340000</v>
      </c>
      <c r="H15" s="472">
        <f>G15/D15*100</f>
        <v>100</v>
      </c>
      <c r="I15" s="472">
        <f t="shared" si="0"/>
        <v>112.28796846462465</v>
      </c>
    </row>
    <row r="16" spans="1:9" ht="19.5" customHeight="1">
      <c r="A16" s="112" t="s">
        <v>229</v>
      </c>
      <c r="B16" s="128" t="s">
        <v>230</v>
      </c>
      <c r="C16" s="129">
        <f>SUM(C18,C19,C20,C21,C22,C23)</f>
        <v>123584968.28</v>
      </c>
      <c r="D16" s="129">
        <f>SUM(D18,D19,D20,D21,D22,D23)</f>
        <v>127066146.80999999</v>
      </c>
      <c r="E16" s="129">
        <f>SUM(E18:E23)</f>
        <v>116275339.91999999</v>
      </c>
      <c r="F16" s="479">
        <f>E16/C16*100</f>
        <v>94.08534188119143</v>
      </c>
      <c r="G16" s="130">
        <f>SUM(G18,G19,G20,G21,G22)</f>
        <v>120331410.61</v>
      </c>
      <c r="H16" s="475">
        <f>G16/D16*100</f>
        <v>94.69981866210964</v>
      </c>
      <c r="I16" s="475">
        <f t="shared" si="0"/>
        <v>103.48833268755928</v>
      </c>
    </row>
    <row r="17" spans="1:9" ht="13.5" customHeight="1">
      <c r="A17" s="117"/>
      <c r="B17" s="116" t="s">
        <v>222</v>
      </c>
      <c r="C17" s="109"/>
      <c r="D17" s="109"/>
      <c r="E17" s="110"/>
      <c r="F17" s="111"/>
      <c r="G17" s="110"/>
      <c r="H17" s="471"/>
      <c r="I17" s="471"/>
    </row>
    <row r="18" spans="1:9" ht="13.5" customHeight="1">
      <c r="A18" s="117" t="s">
        <v>121</v>
      </c>
      <c r="B18" s="118" t="s">
        <v>439</v>
      </c>
      <c r="C18" s="119">
        <v>44097487</v>
      </c>
      <c r="D18" s="119">
        <v>45838780.98</v>
      </c>
      <c r="E18" s="120">
        <v>42676738.78</v>
      </c>
      <c r="F18" s="121">
        <f>E18/C18*100</f>
        <v>96.77816511403473</v>
      </c>
      <c r="G18" s="120">
        <v>44895513.12</v>
      </c>
      <c r="H18" s="473">
        <f>G18/D18*100</f>
        <v>97.94220561752819</v>
      </c>
      <c r="I18" s="473">
        <f t="shared" si="0"/>
        <v>105.19902505071406</v>
      </c>
    </row>
    <row r="19" spans="1:9" ht="19.5" customHeight="1">
      <c r="A19" s="117" t="s">
        <v>123</v>
      </c>
      <c r="B19" s="123" t="s">
        <v>441</v>
      </c>
      <c r="C19" s="124">
        <v>19586937</v>
      </c>
      <c r="D19" s="124">
        <v>18292738</v>
      </c>
      <c r="E19" s="125">
        <v>19030832.38</v>
      </c>
      <c r="F19" s="127">
        <f>E19/C19*100</f>
        <v>97.16083928793971</v>
      </c>
      <c r="G19" s="125">
        <v>17768236.89</v>
      </c>
      <c r="H19" s="472">
        <f>G19/D19*100</f>
        <v>97.1327358977098</v>
      </c>
      <c r="I19" s="472">
        <f t="shared" si="0"/>
        <v>93.36552671586298</v>
      </c>
    </row>
    <row r="20" spans="1:9" ht="19.5" customHeight="1">
      <c r="A20" s="117" t="s">
        <v>125</v>
      </c>
      <c r="B20" s="123" t="s">
        <v>232</v>
      </c>
      <c r="C20" s="124">
        <v>3406640</v>
      </c>
      <c r="D20" s="124">
        <v>4731050</v>
      </c>
      <c r="E20" s="125">
        <v>1229185.64</v>
      </c>
      <c r="F20" s="127">
        <f>E20/C20*100</f>
        <v>36.082052697085686</v>
      </c>
      <c r="G20" s="125">
        <v>2176138.37</v>
      </c>
      <c r="H20" s="472">
        <f>G20/D20*100</f>
        <v>45.996942961921775</v>
      </c>
      <c r="I20" s="472">
        <f t="shared" si="0"/>
        <v>177.03903293240558</v>
      </c>
    </row>
    <row r="21" spans="1:9" ht="33" customHeight="1">
      <c r="A21" s="131" t="s">
        <v>127</v>
      </c>
      <c r="B21" s="37" t="s">
        <v>452</v>
      </c>
      <c r="C21" s="124">
        <v>0</v>
      </c>
      <c r="D21" s="124">
        <v>40910224.83</v>
      </c>
      <c r="E21" s="125">
        <v>0</v>
      </c>
      <c r="F21" s="127" t="s">
        <v>18</v>
      </c>
      <c r="G21" s="125">
        <v>38632651.61</v>
      </c>
      <c r="H21" s="472">
        <f>G21/D21*100</f>
        <v>94.43275310887603</v>
      </c>
      <c r="I21" s="499" t="s">
        <v>18</v>
      </c>
    </row>
    <row r="22" spans="1:9" ht="33" customHeight="1">
      <c r="A22" s="131" t="s">
        <v>129</v>
      </c>
      <c r="B22" s="37" t="s">
        <v>442</v>
      </c>
      <c r="C22" s="124"/>
      <c r="D22" s="124">
        <v>17293353</v>
      </c>
      <c r="E22" s="125"/>
      <c r="F22" s="127"/>
      <c r="G22" s="125">
        <v>16858870.62</v>
      </c>
      <c r="H22" s="472">
        <f>G22/D22*100</f>
        <v>97.48757583332741</v>
      </c>
      <c r="I22" s="499" t="s">
        <v>18</v>
      </c>
    </row>
    <row r="23" spans="1:9" ht="33" customHeight="1">
      <c r="A23" s="131" t="s">
        <v>131</v>
      </c>
      <c r="B23" s="37" t="s">
        <v>233</v>
      </c>
      <c r="C23" s="124">
        <v>56493904.28</v>
      </c>
      <c r="D23" s="124">
        <v>0</v>
      </c>
      <c r="E23" s="125">
        <v>53338583.12</v>
      </c>
      <c r="F23" s="127"/>
      <c r="G23" s="125">
        <v>0</v>
      </c>
      <c r="H23" s="499" t="s">
        <v>18</v>
      </c>
      <c r="I23" s="472">
        <f t="shared" si="0"/>
        <v>0</v>
      </c>
    </row>
    <row r="24" spans="1:9" ht="19.5" customHeight="1">
      <c r="A24" s="290" t="s">
        <v>157</v>
      </c>
      <c r="B24" s="291" t="s">
        <v>234</v>
      </c>
      <c r="C24" s="133">
        <v>-18659767</v>
      </c>
      <c r="D24" s="133">
        <v>-26314800</v>
      </c>
      <c r="E24" s="294">
        <v>-17830170.16</v>
      </c>
      <c r="F24" s="295"/>
      <c r="G24" s="294">
        <v>-22097635</v>
      </c>
      <c r="H24" s="467"/>
      <c r="I24" s="132"/>
    </row>
    <row r="25" spans="1:9" ht="19.5" customHeight="1">
      <c r="A25" s="498" t="s">
        <v>164</v>
      </c>
      <c r="B25" s="292" t="s">
        <v>235</v>
      </c>
      <c r="C25" s="293">
        <v>18659767</v>
      </c>
      <c r="D25" s="293">
        <v>26314800</v>
      </c>
      <c r="E25" s="296">
        <v>25147466.31</v>
      </c>
      <c r="F25" s="134"/>
      <c r="G25" s="296">
        <v>26149309.32</v>
      </c>
      <c r="H25" s="467"/>
      <c r="I25" s="135"/>
    </row>
    <row r="26" spans="1:9" ht="19.5" customHeight="1">
      <c r="A26" s="136" t="s">
        <v>167</v>
      </c>
      <c r="B26" s="137" t="s">
        <v>236</v>
      </c>
      <c r="C26" s="138">
        <f>SUM(C28:C29)</f>
        <v>23725367</v>
      </c>
      <c r="D26" s="138">
        <f>SUM(D28:D29)</f>
        <v>32283000</v>
      </c>
      <c r="E26" s="139">
        <f>SUM(E28:E29)</f>
        <v>30213066.310000002</v>
      </c>
      <c r="F26" s="126"/>
      <c r="G26" s="139">
        <f>SUM(G28:G29)</f>
        <v>32112549.3</v>
      </c>
      <c r="H26" s="467"/>
      <c r="I26" s="141"/>
    </row>
    <row r="27" spans="1:9" ht="13.5" customHeight="1">
      <c r="A27" s="446"/>
      <c r="B27" s="447" t="s">
        <v>222</v>
      </c>
      <c r="C27" s="124"/>
      <c r="D27" s="124"/>
      <c r="E27" s="125"/>
      <c r="F27" s="126"/>
      <c r="G27" s="125"/>
      <c r="H27" s="467"/>
      <c r="I27" s="146"/>
    </row>
    <row r="28" spans="1:9" ht="19.5" customHeight="1">
      <c r="A28" s="480" t="s">
        <v>121</v>
      </c>
      <c r="B28" s="123" t="s">
        <v>237</v>
      </c>
      <c r="C28" s="124">
        <v>23725367</v>
      </c>
      <c r="D28" s="124">
        <v>32283000</v>
      </c>
      <c r="E28" s="125">
        <v>23626319.98</v>
      </c>
      <c r="F28" s="126"/>
      <c r="G28" s="125">
        <v>26000000</v>
      </c>
      <c r="H28" s="467"/>
      <c r="I28" s="146"/>
    </row>
    <row r="29" spans="1:9" ht="19.5" customHeight="1">
      <c r="A29" s="117" t="s">
        <v>125</v>
      </c>
      <c r="B29" s="123" t="s">
        <v>238</v>
      </c>
      <c r="C29" s="124">
        <v>0</v>
      </c>
      <c r="D29" s="124">
        <v>0</v>
      </c>
      <c r="E29" s="125">
        <v>6586746.33</v>
      </c>
      <c r="F29" s="126"/>
      <c r="G29" s="125">
        <v>6112549.3</v>
      </c>
      <c r="H29" s="467"/>
      <c r="I29" s="146"/>
    </row>
    <row r="30" spans="1:9" ht="19.5" customHeight="1">
      <c r="A30" s="141" t="s">
        <v>239</v>
      </c>
      <c r="B30" s="137" t="s">
        <v>240</v>
      </c>
      <c r="C30" s="138">
        <f>SUM(C32:C32)</f>
        <v>5065600</v>
      </c>
      <c r="D30" s="138">
        <f>SUM(D32:D32)</f>
        <v>5968200</v>
      </c>
      <c r="E30" s="139">
        <f>SUM(E32:E32)</f>
        <v>5065600</v>
      </c>
      <c r="F30" s="140"/>
      <c r="G30" s="139">
        <f>SUM(G32:G32)</f>
        <v>5963239.98</v>
      </c>
      <c r="H30" s="467"/>
      <c r="I30" s="141"/>
    </row>
    <row r="31" spans="1:9" ht="13.5" customHeight="1">
      <c r="A31" s="117"/>
      <c r="B31" s="116" t="s">
        <v>222</v>
      </c>
      <c r="C31" s="109"/>
      <c r="D31" s="109"/>
      <c r="E31" s="110"/>
      <c r="F31" s="142"/>
      <c r="G31" s="110"/>
      <c r="H31" s="469"/>
      <c r="I31" s="143"/>
    </row>
    <row r="32" spans="1:9" ht="15" customHeight="1">
      <c r="A32" s="131" t="s">
        <v>121</v>
      </c>
      <c r="B32" s="118" t="s">
        <v>241</v>
      </c>
      <c r="C32" s="119">
        <v>5065600</v>
      </c>
      <c r="D32" s="119">
        <v>5968200</v>
      </c>
      <c r="E32" s="120">
        <v>5065600</v>
      </c>
      <c r="F32" s="144"/>
      <c r="G32" s="120">
        <v>5963239.98</v>
      </c>
      <c r="H32" s="468"/>
      <c r="I32" s="145"/>
    </row>
    <row r="33" spans="5:7" ht="12.75">
      <c r="E33" s="150"/>
      <c r="G33" s="150"/>
    </row>
    <row r="34" spans="5:7" ht="12.75">
      <c r="E34" s="150"/>
      <c r="G34" s="150"/>
    </row>
    <row r="35" spans="5:7" ht="12.75">
      <c r="E35" s="150"/>
      <c r="G35" s="150"/>
    </row>
    <row r="36" spans="5:7" ht="12.75">
      <c r="E36" s="150"/>
      <c r="G36" s="150"/>
    </row>
    <row r="37" spans="5:7" ht="12.75">
      <c r="E37" s="150"/>
      <c r="G37" s="150"/>
    </row>
    <row r="38" spans="5:7" ht="12.75">
      <c r="E38" s="150"/>
      <c r="G38" s="150"/>
    </row>
    <row r="39" spans="5:7" ht="12.75">
      <c r="E39" s="150"/>
      <c r="G39" s="150"/>
    </row>
    <row r="40" spans="5:7" ht="12.75">
      <c r="E40" s="150"/>
      <c r="G40" s="150"/>
    </row>
    <row r="41" spans="5:7" ht="12.75">
      <c r="E41" s="150"/>
      <c r="G41" s="150"/>
    </row>
    <row r="42" spans="5:7" ht="12.75">
      <c r="E42" s="150"/>
      <c r="G42" s="150"/>
    </row>
    <row r="43" spans="5:7" ht="12.75">
      <c r="E43" s="150"/>
      <c r="G43" s="150"/>
    </row>
    <row r="44" spans="5:7" ht="12.75">
      <c r="E44" s="150"/>
      <c r="G44" s="150"/>
    </row>
    <row r="45" spans="5:7" ht="12.75">
      <c r="E45" s="150"/>
      <c r="G45" s="150"/>
    </row>
    <row r="46" spans="5:7" ht="12.75">
      <c r="E46" s="150"/>
      <c r="G46" s="150"/>
    </row>
    <row r="47" spans="5:7" ht="12.75">
      <c r="E47" s="150"/>
      <c r="G47" s="150"/>
    </row>
    <row r="48" spans="5:7" ht="12.75">
      <c r="E48" s="150"/>
      <c r="G48" s="151"/>
    </row>
    <row r="49" spans="5:7" ht="12.75">
      <c r="E49" s="150"/>
      <c r="G49" s="151"/>
    </row>
    <row r="50" ht="12.75">
      <c r="E50" s="150"/>
    </row>
    <row r="51" ht="12.75">
      <c r="E51" s="150"/>
    </row>
    <row r="52" ht="12.75">
      <c r="E52" s="150"/>
    </row>
    <row r="53" ht="12.75">
      <c r="E53" s="150"/>
    </row>
    <row r="54" ht="12.75">
      <c r="E54" s="150"/>
    </row>
    <row r="55" ht="12.75">
      <c r="E55" s="150"/>
    </row>
    <row r="56" ht="12.75">
      <c r="E56" s="150"/>
    </row>
    <row r="57" ht="12.75">
      <c r="E57" s="150"/>
    </row>
    <row r="58" ht="12.75">
      <c r="E58" s="150"/>
    </row>
    <row r="59" ht="12.75">
      <c r="E59" s="150"/>
    </row>
    <row r="60" ht="12.75">
      <c r="E60" s="150"/>
    </row>
  </sheetData>
  <printOptions/>
  <pageMargins left="0.7875" right="0.7875" top="0.7875" bottom="1.025" header="0.5118055555555556" footer="0.7875"/>
  <pageSetup firstPageNumber="156" useFirstPageNumber="1" horizontalDpi="300" verticalDpi="3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41"/>
  <sheetViews>
    <sheetView workbookViewId="0" topLeftCell="A5">
      <selection activeCell="D13" sqref="D13"/>
    </sheetView>
  </sheetViews>
  <sheetFormatPr defaultColWidth="9.140625" defaultRowHeight="12.75"/>
  <cols>
    <col min="1" max="1" width="4.28125" style="40" customWidth="1"/>
    <col min="2" max="2" width="34.7109375" style="40" customWidth="1"/>
    <col min="3" max="3" width="23.7109375" style="40" customWidth="1"/>
    <col min="4" max="4" width="21.00390625" style="40" customWidth="1"/>
    <col min="5" max="16384" width="9.00390625" style="40" customWidth="1"/>
  </cols>
  <sheetData>
    <row r="1" s="71" customFormat="1" ht="15">
      <c r="B1" s="8" t="s">
        <v>242</v>
      </c>
    </row>
    <row r="2" s="71" customFormat="1" ht="15">
      <c r="D2" s="387" t="s">
        <v>243</v>
      </c>
    </row>
    <row r="4" spans="1:4" s="51" customFormat="1" ht="26.25" customHeight="1">
      <c r="A4" s="388" t="s">
        <v>115</v>
      </c>
      <c r="B4" s="388" t="s">
        <v>3</v>
      </c>
      <c r="C4" s="388" t="s">
        <v>244</v>
      </c>
      <c r="D4" s="388" t="s">
        <v>5</v>
      </c>
    </row>
    <row r="5" spans="1:4" ht="12" customHeight="1">
      <c r="A5" s="36">
        <v>1</v>
      </c>
      <c r="B5" s="36">
        <v>2</v>
      </c>
      <c r="C5" s="36">
        <v>3</v>
      </c>
      <c r="D5" s="383">
        <v>4</v>
      </c>
    </row>
    <row r="6" spans="1:4" s="71" customFormat="1" ht="24.75" customHeight="1">
      <c r="A6" s="389" t="s">
        <v>223</v>
      </c>
      <c r="B6" s="390" t="s">
        <v>245</v>
      </c>
      <c r="C6" s="391">
        <f>SUM(C7:C8)</f>
        <v>141402858.81</v>
      </c>
      <c r="D6" s="391">
        <f>SUM(D7:D8)</f>
        <v>136564280.4</v>
      </c>
    </row>
    <row r="7" spans="1:4" s="500" customFormat="1" ht="24.75" customHeight="1">
      <c r="A7" s="501" t="s">
        <v>247</v>
      </c>
      <c r="B7" s="486" t="s">
        <v>455</v>
      </c>
      <c r="C7" s="167">
        <v>121860075.81</v>
      </c>
      <c r="D7" s="167">
        <v>120860101.17</v>
      </c>
    </row>
    <row r="8" spans="1:4" s="500" customFormat="1" ht="24.75" customHeight="1">
      <c r="A8" s="501" t="s">
        <v>249</v>
      </c>
      <c r="B8" s="486" t="s">
        <v>456</v>
      </c>
      <c r="C8" s="167">
        <v>19542783</v>
      </c>
      <c r="D8" s="167">
        <v>15704179.23</v>
      </c>
    </row>
    <row r="9" spans="1:4" s="71" customFormat="1" ht="24.75" customHeight="1">
      <c r="A9" s="389" t="s">
        <v>229</v>
      </c>
      <c r="B9" s="390" t="s">
        <v>246</v>
      </c>
      <c r="C9" s="391">
        <f>SUM(C10:C11)</f>
        <v>167717658.81</v>
      </c>
      <c r="D9" s="391">
        <f>SUM(D10:D11)</f>
        <v>158661915.4</v>
      </c>
    </row>
    <row r="10" spans="1:4" s="392" customFormat="1" ht="24.75" customHeight="1">
      <c r="A10" s="344" t="s">
        <v>247</v>
      </c>
      <c r="B10" s="37" t="s">
        <v>248</v>
      </c>
      <c r="C10" s="38">
        <v>127066146.81</v>
      </c>
      <c r="D10" s="38">
        <v>120331410.61</v>
      </c>
    </row>
    <row r="11" spans="1:4" s="392" customFormat="1" ht="24.75" customHeight="1">
      <c r="A11" s="344" t="s">
        <v>249</v>
      </c>
      <c r="B11" s="37" t="s">
        <v>250</v>
      </c>
      <c r="C11" s="38">
        <v>40651512</v>
      </c>
      <c r="D11" s="38">
        <v>38330504.79</v>
      </c>
    </row>
    <row r="12" spans="1:4" s="71" customFormat="1" ht="24.75" customHeight="1">
      <c r="A12" s="389" t="s">
        <v>251</v>
      </c>
      <c r="B12" s="390" t="s">
        <v>252</v>
      </c>
      <c r="C12" s="391">
        <v>-26314800</v>
      </c>
      <c r="D12" s="391">
        <v>-22097635</v>
      </c>
    </row>
    <row r="13" spans="1:4" s="71" customFormat="1" ht="24.75" customHeight="1">
      <c r="A13" s="389" t="s">
        <v>253</v>
      </c>
      <c r="B13" s="390" t="s">
        <v>254</v>
      </c>
      <c r="C13" s="391">
        <v>26314800</v>
      </c>
      <c r="D13" s="481">
        <v>26149309.32</v>
      </c>
    </row>
    <row r="14" spans="1:4" s="71" customFormat="1" ht="24.75" customHeight="1">
      <c r="A14" s="398" t="s">
        <v>247</v>
      </c>
      <c r="B14" s="399" t="s">
        <v>255</v>
      </c>
      <c r="C14" s="400">
        <v>23725367</v>
      </c>
      <c r="D14" s="400">
        <v>30213066.31</v>
      </c>
    </row>
    <row r="15" spans="1:4" s="71" customFormat="1" ht="10.5" customHeight="1">
      <c r="A15" s="401"/>
      <c r="B15" s="403" t="s">
        <v>222</v>
      </c>
      <c r="C15" s="402"/>
      <c r="D15" s="402"/>
    </row>
    <row r="16" spans="1:4" s="392" customFormat="1" ht="26.25" customHeight="1">
      <c r="A16" s="393" t="s">
        <v>256</v>
      </c>
      <c r="B16" s="37" t="s">
        <v>237</v>
      </c>
      <c r="C16" s="38">
        <v>32283000</v>
      </c>
      <c r="D16" s="38">
        <v>26000000</v>
      </c>
    </row>
    <row r="17" spans="1:4" ht="21" customHeight="1">
      <c r="A17" s="344" t="s">
        <v>257</v>
      </c>
      <c r="B17" s="37" t="s">
        <v>258</v>
      </c>
      <c r="C17" s="38">
        <v>0</v>
      </c>
      <c r="D17" s="38">
        <v>6112549.3</v>
      </c>
    </row>
    <row r="18" spans="1:4" ht="21" customHeight="1">
      <c r="A18" s="344" t="s">
        <v>18</v>
      </c>
      <c r="B18" s="37" t="s">
        <v>363</v>
      </c>
      <c r="C18" s="38">
        <v>0</v>
      </c>
      <c r="D18" s="38">
        <v>2060674.98</v>
      </c>
    </row>
    <row r="19" spans="1:4" s="71" customFormat="1" ht="27.75" customHeight="1">
      <c r="A19" s="502" t="s">
        <v>249</v>
      </c>
      <c r="B19" s="502" t="s">
        <v>259</v>
      </c>
      <c r="C19" s="503">
        <v>5065600</v>
      </c>
      <c r="D19" s="503">
        <v>5065600</v>
      </c>
    </row>
    <row r="20" spans="1:4" ht="11.25" customHeight="1">
      <c r="A20" s="395"/>
      <c r="B20" s="397" t="s">
        <v>222</v>
      </c>
      <c r="C20" s="396"/>
      <c r="D20" s="396"/>
    </row>
    <row r="21" spans="1:4" ht="27" customHeight="1">
      <c r="A21" s="37" t="s">
        <v>256</v>
      </c>
      <c r="B21" s="37" t="s">
        <v>241</v>
      </c>
      <c r="C21" s="38">
        <v>5968200</v>
      </c>
      <c r="D21" s="38">
        <v>5963239.98</v>
      </c>
    </row>
    <row r="22" spans="3:4" ht="12.75">
      <c r="C22" s="82"/>
      <c r="D22" s="394"/>
    </row>
    <row r="23" spans="3:4" ht="12.75">
      <c r="C23" s="82"/>
      <c r="D23" s="394"/>
    </row>
    <row r="24" spans="3:4" ht="12.75">
      <c r="C24" s="82"/>
      <c r="D24" s="394"/>
    </row>
    <row r="25" spans="3:4" ht="12.75">
      <c r="C25" s="82"/>
      <c r="D25" s="394"/>
    </row>
    <row r="26" spans="3:4" ht="12.75">
      <c r="C26" s="82"/>
      <c r="D26" s="394"/>
    </row>
    <row r="27" spans="3:4" ht="12.75">
      <c r="C27" s="82"/>
      <c r="D27" s="394"/>
    </row>
    <row r="28" spans="3:4" ht="12.75">
      <c r="C28" s="82"/>
      <c r="D28" s="394"/>
    </row>
    <row r="29" spans="3:4" ht="12.75">
      <c r="C29" s="82"/>
      <c r="D29" s="394"/>
    </row>
    <row r="30" spans="3:4" ht="12.75">
      <c r="C30" s="82"/>
      <c r="D30" s="394"/>
    </row>
    <row r="31" spans="3:4" ht="12.75">
      <c r="C31" s="82"/>
      <c r="D31" s="394"/>
    </row>
    <row r="32" spans="3:4" ht="12.75">
      <c r="C32" s="82"/>
      <c r="D32" s="394"/>
    </row>
    <row r="33" spans="3:4" ht="12.75">
      <c r="C33" s="82"/>
      <c r="D33" s="394"/>
    </row>
    <row r="34" spans="3:4" ht="12.75">
      <c r="C34" s="82"/>
      <c r="D34" s="394"/>
    </row>
    <row r="35" spans="3:4" ht="12.75">
      <c r="C35" s="82"/>
      <c r="D35" s="394"/>
    </row>
    <row r="36" spans="3:4" ht="12.75">
      <c r="C36" s="82"/>
      <c r="D36" s="394"/>
    </row>
    <row r="37" spans="3:4" ht="12.75">
      <c r="C37" s="82"/>
      <c r="D37" s="394"/>
    </row>
    <row r="38" spans="3:4" ht="12.75">
      <c r="C38" s="82"/>
      <c r="D38" s="394"/>
    </row>
    <row r="39" spans="3:4" ht="12.75">
      <c r="C39" s="82"/>
      <c r="D39" s="394"/>
    </row>
    <row r="40" spans="3:4" ht="12.75">
      <c r="C40" s="82"/>
      <c r="D40" s="394"/>
    </row>
    <row r="41" spans="3:4" ht="12.75">
      <c r="C41" s="82"/>
      <c r="D41" s="394"/>
    </row>
    <row r="42" spans="3:4" ht="12.75">
      <c r="C42" s="394"/>
      <c r="D42" s="394"/>
    </row>
    <row r="43" spans="3:4" ht="12.75">
      <c r="C43" s="394"/>
      <c r="D43" s="394"/>
    </row>
    <row r="44" spans="3:4" ht="12.75">
      <c r="C44" s="394"/>
      <c r="D44" s="394"/>
    </row>
    <row r="45" spans="3:4" ht="12.75">
      <c r="C45" s="394"/>
      <c r="D45" s="394"/>
    </row>
    <row r="46" spans="3:4" ht="12.75">
      <c r="C46" s="394"/>
      <c r="D46" s="394"/>
    </row>
    <row r="47" spans="3:4" ht="12.75">
      <c r="C47" s="394"/>
      <c r="D47" s="394"/>
    </row>
    <row r="48" spans="3:4" ht="12.75">
      <c r="C48" s="394"/>
      <c r="D48" s="394"/>
    </row>
    <row r="49" spans="3:4" ht="12.75">
      <c r="C49" s="394"/>
      <c r="D49" s="394"/>
    </row>
    <row r="50" spans="3:4" ht="12.75">
      <c r="C50" s="394"/>
      <c r="D50" s="394"/>
    </row>
    <row r="51" spans="3:4" ht="12.75">
      <c r="C51" s="394"/>
      <c r="D51" s="394"/>
    </row>
    <row r="52" spans="3:4" ht="12.75">
      <c r="C52" s="394"/>
      <c r="D52" s="394"/>
    </row>
    <row r="53" spans="3:4" ht="12.75">
      <c r="C53" s="394"/>
      <c r="D53" s="394"/>
    </row>
    <row r="54" spans="3:4" ht="12.75">
      <c r="C54" s="394"/>
      <c r="D54" s="394"/>
    </row>
    <row r="55" spans="3:4" ht="12.75">
      <c r="C55" s="394"/>
      <c r="D55" s="394"/>
    </row>
    <row r="56" spans="3:4" ht="12.75">
      <c r="C56" s="394"/>
      <c r="D56" s="394"/>
    </row>
    <row r="57" spans="3:4" ht="12.75">
      <c r="C57" s="394"/>
      <c r="D57" s="394"/>
    </row>
    <row r="58" spans="3:4" ht="12.75">
      <c r="C58" s="394"/>
      <c r="D58" s="394"/>
    </row>
    <row r="59" spans="3:4" ht="12.75">
      <c r="C59" s="394"/>
      <c r="D59" s="394"/>
    </row>
    <row r="60" spans="3:4" ht="12.75">
      <c r="C60" s="394"/>
      <c r="D60" s="394"/>
    </row>
    <row r="61" spans="3:4" ht="12.75">
      <c r="C61" s="394"/>
      <c r="D61" s="394"/>
    </row>
    <row r="62" spans="3:4" ht="12.75">
      <c r="C62" s="394"/>
      <c r="D62" s="394"/>
    </row>
    <row r="63" spans="3:4" ht="12.75">
      <c r="C63" s="394"/>
      <c r="D63" s="394"/>
    </row>
    <row r="64" spans="3:4" ht="12.75">
      <c r="C64" s="394"/>
      <c r="D64" s="394"/>
    </row>
    <row r="65" spans="3:4" ht="12.75">
      <c r="C65" s="394"/>
      <c r="D65" s="394"/>
    </row>
    <row r="66" spans="3:4" ht="12.75">
      <c r="C66" s="394"/>
      <c r="D66" s="394"/>
    </row>
    <row r="67" spans="3:4" ht="12.75">
      <c r="C67" s="394"/>
      <c r="D67" s="394"/>
    </row>
    <row r="68" spans="3:4" ht="12.75">
      <c r="C68" s="394"/>
      <c r="D68" s="394"/>
    </row>
    <row r="69" spans="3:4" ht="12.75">
      <c r="C69" s="394"/>
      <c r="D69" s="394"/>
    </row>
    <row r="70" spans="3:4" ht="12.75">
      <c r="C70" s="394"/>
      <c r="D70" s="394"/>
    </row>
    <row r="71" spans="3:4" ht="12.75">
      <c r="C71" s="394"/>
      <c r="D71" s="394"/>
    </row>
    <row r="72" spans="3:4" ht="12.75">
      <c r="C72" s="394"/>
      <c r="D72" s="394"/>
    </row>
    <row r="73" spans="3:4" ht="12.75">
      <c r="C73" s="394"/>
      <c r="D73" s="394"/>
    </row>
    <row r="74" spans="3:4" ht="12.75">
      <c r="C74" s="394"/>
      <c r="D74" s="394"/>
    </row>
    <row r="75" spans="3:4" ht="12.75">
      <c r="C75" s="394"/>
      <c r="D75" s="394"/>
    </row>
    <row r="76" spans="3:4" ht="12.75">
      <c r="C76" s="394"/>
      <c r="D76" s="394"/>
    </row>
    <row r="77" spans="3:4" ht="12.75">
      <c r="C77" s="394"/>
      <c r="D77" s="394"/>
    </row>
    <row r="78" spans="3:4" ht="12.75">
      <c r="C78" s="394"/>
      <c r="D78" s="394"/>
    </row>
    <row r="79" spans="3:4" ht="12.75">
      <c r="C79" s="394"/>
      <c r="D79" s="394"/>
    </row>
    <row r="80" spans="3:4" ht="12.75">
      <c r="C80" s="394"/>
      <c r="D80" s="394"/>
    </row>
    <row r="81" spans="3:4" ht="12.75">
      <c r="C81" s="394"/>
      <c r="D81" s="394"/>
    </row>
    <row r="82" spans="3:4" ht="12.75">
      <c r="C82" s="394"/>
      <c r="D82" s="394"/>
    </row>
    <row r="83" spans="3:4" ht="12.75">
      <c r="C83" s="394"/>
      <c r="D83" s="394"/>
    </row>
    <row r="84" spans="3:4" ht="12.75">
      <c r="C84" s="394"/>
      <c r="D84" s="394"/>
    </row>
    <row r="85" spans="3:4" ht="12.75">
      <c r="C85" s="394"/>
      <c r="D85" s="394"/>
    </row>
    <row r="86" spans="3:4" ht="12.75">
      <c r="C86" s="394"/>
      <c r="D86" s="394"/>
    </row>
    <row r="87" spans="3:4" ht="12.75">
      <c r="C87" s="394"/>
      <c r="D87" s="394"/>
    </row>
    <row r="88" spans="3:4" ht="12.75">
      <c r="C88" s="394"/>
      <c r="D88" s="394"/>
    </row>
    <row r="89" spans="3:4" ht="12.75">
      <c r="C89" s="394"/>
      <c r="D89" s="394"/>
    </row>
    <row r="90" spans="3:4" ht="12.75">
      <c r="C90" s="394"/>
      <c r="D90" s="394"/>
    </row>
    <row r="91" spans="3:4" ht="12.75">
      <c r="C91" s="394"/>
      <c r="D91" s="394"/>
    </row>
    <row r="92" spans="3:4" ht="12.75">
      <c r="C92" s="394"/>
      <c r="D92" s="394"/>
    </row>
    <row r="93" spans="3:4" ht="12.75">
      <c r="C93" s="394"/>
      <c r="D93" s="394"/>
    </row>
    <row r="94" spans="3:4" ht="12.75">
      <c r="C94" s="394"/>
      <c r="D94" s="394"/>
    </row>
    <row r="95" spans="3:4" ht="12.75">
      <c r="C95" s="394"/>
      <c r="D95" s="394"/>
    </row>
    <row r="96" spans="3:4" ht="12.75">
      <c r="C96" s="394"/>
      <c r="D96" s="394"/>
    </row>
    <row r="97" spans="3:4" ht="12.75">
      <c r="C97" s="394"/>
      <c r="D97" s="394"/>
    </row>
    <row r="98" spans="3:4" ht="12.75">
      <c r="C98" s="394"/>
      <c r="D98" s="394"/>
    </row>
    <row r="99" spans="3:4" ht="12.75">
      <c r="C99" s="394"/>
      <c r="D99" s="394"/>
    </row>
    <row r="100" spans="3:4" ht="12.75">
      <c r="C100" s="394"/>
      <c r="D100" s="394"/>
    </row>
    <row r="101" spans="3:4" ht="12.75">
      <c r="C101" s="394"/>
      <c r="D101" s="394"/>
    </row>
    <row r="102" spans="3:4" ht="12.75">
      <c r="C102" s="394"/>
      <c r="D102" s="394"/>
    </row>
    <row r="103" spans="3:4" ht="12.75">
      <c r="C103" s="394"/>
      <c r="D103" s="394"/>
    </row>
    <row r="104" spans="3:4" ht="12.75">
      <c r="C104" s="394"/>
      <c r="D104" s="394"/>
    </row>
    <row r="105" spans="3:4" ht="12.75">
      <c r="C105" s="394"/>
      <c r="D105" s="394"/>
    </row>
    <row r="106" spans="3:4" ht="12.75">
      <c r="C106" s="394"/>
      <c r="D106" s="394"/>
    </row>
    <row r="107" spans="3:4" ht="12.75">
      <c r="C107" s="394"/>
      <c r="D107" s="394"/>
    </row>
    <row r="108" spans="3:4" ht="12.75">
      <c r="C108" s="394"/>
      <c r="D108" s="394"/>
    </row>
    <row r="109" spans="3:4" ht="12.75">
      <c r="C109" s="394"/>
      <c r="D109" s="394"/>
    </row>
    <row r="110" spans="3:4" ht="12.75">
      <c r="C110" s="394"/>
      <c r="D110" s="394"/>
    </row>
    <row r="111" spans="3:4" ht="12.75">
      <c r="C111" s="394"/>
      <c r="D111" s="394"/>
    </row>
    <row r="112" spans="3:4" ht="12.75">
      <c r="C112" s="394"/>
      <c r="D112" s="394"/>
    </row>
    <row r="113" spans="3:4" ht="12.75">
      <c r="C113" s="394"/>
      <c r="D113" s="394"/>
    </row>
    <row r="114" spans="3:4" ht="12.75">
      <c r="C114" s="394"/>
      <c r="D114" s="394"/>
    </row>
    <row r="115" spans="3:4" ht="12.75">
      <c r="C115" s="394"/>
      <c r="D115" s="394"/>
    </row>
    <row r="116" spans="3:4" ht="12.75">
      <c r="C116" s="394"/>
      <c r="D116" s="394"/>
    </row>
    <row r="117" spans="3:4" ht="12.75">
      <c r="C117" s="394"/>
      <c r="D117" s="394"/>
    </row>
    <row r="118" spans="3:4" ht="12.75">
      <c r="C118" s="394"/>
      <c r="D118" s="394"/>
    </row>
    <row r="119" spans="3:4" ht="12.75">
      <c r="C119" s="394"/>
      <c r="D119" s="394"/>
    </row>
    <row r="120" spans="3:4" ht="12.75">
      <c r="C120" s="394"/>
      <c r="D120" s="394"/>
    </row>
    <row r="121" spans="3:4" ht="12.75">
      <c r="C121" s="394"/>
      <c r="D121" s="394"/>
    </row>
    <row r="122" spans="3:4" ht="12.75">
      <c r="C122" s="394"/>
      <c r="D122" s="394"/>
    </row>
    <row r="123" spans="3:4" ht="12.75">
      <c r="C123" s="394"/>
      <c r="D123" s="394"/>
    </row>
    <row r="124" spans="3:4" ht="12.75">
      <c r="C124" s="394"/>
      <c r="D124" s="394"/>
    </row>
    <row r="125" spans="3:4" ht="12.75">
      <c r="C125" s="394"/>
      <c r="D125" s="394"/>
    </row>
    <row r="126" spans="3:4" ht="12.75">
      <c r="C126" s="394"/>
      <c r="D126" s="394"/>
    </row>
    <row r="127" spans="3:4" ht="12.75">
      <c r="C127" s="394"/>
      <c r="D127" s="394"/>
    </row>
    <row r="128" spans="3:4" ht="12.75">
      <c r="C128" s="394"/>
      <c r="D128" s="394"/>
    </row>
    <row r="129" spans="3:4" ht="12.75">
      <c r="C129" s="394"/>
      <c r="D129" s="394"/>
    </row>
    <row r="130" spans="3:4" ht="12.75">
      <c r="C130" s="394"/>
      <c r="D130" s="394"/>
    </row>
    <row r="131" spans="3:4" ht="12.75">
      <c r="C131" s="394"/>
      <c r="D131" s="394"/>
    </row>
    <row r="132" spans="3:4" ht="12.75">
      <c r="C132" s="394"/>
      <c r="D132" s="394"/>
    </row>
    <row r="133" spans="3:4" ht="12.75">
      <c r="C133" s="394"/>
      <c r="D133" s="394"/>
    </row>
    <row r="134" spans="3:4" ht="12.75">
      <c r="C134" s="394"/>
      <c r="D134" s="394"/>
    </row>
    <row r="135" spans="3:4" ht="12.75">
      <c r="C135" s="394"/>
      <c r="D135" s="394"/>
    </row>
    <row r="136" spans="3:4" ht="12.75">
      <c r="C136" s="394"/>
      <c r="D136" s="394"/>
    </row>
    <row r="137" spans="3:4" ht="12.75">
      <c r="C137" s="394"/>
      <c r="D137" s="394"/>
    </row>
    <row r="138" spans="3:4" ht="12.75">
      <c r="C138" s="394"/>
      <c r="D138" s="394"/>
    </row>
    <row r="139" spans="3:4" ht="12.75">
      <c r="C139" s="394"/>
      <c r="D139" s="394"/>
    </row>
    <row r="140" spans="3:4" ht="12.75">
      <c r="C140" s="394"/>
      <c r="D140" s="394"/>
    </row>
    <row r="141" spans="3:4" ht="12.75">
      <c r="C141" s="394"/>
      <c r="D141" s="394"/>
    </row>
  </sheetData>
  <printOptions/>
  <pageMargins left="0.7875" right="0.7875" top="0.7875" bottom="1.025" header="0.5118055555555556" footer="0.7875"/>
  <pageSetup firstPageNumber="158" useFirstPageNumber="1" horizontalDpi="300" verticalDpi="300" orientation="portrait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7">
      <selection activeCell="C17" sqref="C17"/>
    </sheetView>
  </sheetViews>
  <sheetFormatPr defaultColWidth="9.140625" defaultRowHeight="12.75"/>
  <cols>
    <col min="1" max="1" width="3.28125" style="248" customWidth="1"/>
    <col min="2" max="2" width="42.8515625" style="248" customWidth="1"/>
    <col min="3" max="3" width="20.28125" style="248" customWidth="1"/>
    <col min="4" max="4" width="19.7109375" style="248" customWidth="1"/>
    <col min="5" max="16384" width="9.00390625" style="248" customWidth="1"/>
  </cols>
  <sheetData>
    <row r="1" spans="1:4" s="153" customFormat="1" ht="15">
      <c r="A1" s="331"/>
      <c r="B1" s="332" t="s">
        <v>260</v>
      </c>
      <c r="C1" s="333"/>
      <c r="D1" s="334"/>
    </row>
    <row r="2" spans="1:4" s="153" customFormat="1" ht="15">
      <c r="A2" s="331"/>
      <c r="B2" s="333"/>
      <c r="C2" s="333"/>
      <c r="D2" s="333"/>
    </row>
    <row r="3" spans="1:4" s="153" customFormat="1" ht="15">
      <c r="A3" s="331"/>
      <c r="B3" s="335"/>
      <c r="C3" s="335" t="s">
        <v>364</v>
      </c>
      <c r="D3" s="335"/>
    </row>
    <row r="4" spans="1:4" s="6" customFormat="1" ht="12.75">
      <c r="A4" s="12" t="s">
        <v>115</v>
      </c>
      <c r="B4" s="18" t="s">
        <v>3</v>
      </c>
      <c r="C4" s="18" t="s">
        <v>261</v>
      </c>
      <c r="D4" s="18" t="s">
        <v>5</v>
      </c>
    </row>
    <row r="5" spans="1:4" s="6" customFormat="1" ht="20.25" customHeight="1">
      <c r="A5" s="22"/>
      <c r="B5" s="336"/>
      <c r="C5" s="336" t="s">
        <v>262</v>
      </c>
      <c r="D5" s="336"/>
    </row>
    <row r="6" spans="1:4" s="339" customFormat="1" ht="11.25" customHeight="1">
      <c r="A6" s="337">
        <v>1</v>
      </c>
      <c r="B6" s="338">
        <v>2</v>
      </c>
      <c r="C6" s="338">
        <v>3</v>
      </c>
      <c r="D6" s="338">
        <v>4</v>
      </c>
    </row>
    <row r="7" spans="1:4" s="153" customFormat="1" ht="37.5" customHeight="1">
      <c r="A7" s="340" t="s">
        <v>118</v>
      </c>
      <c r="B7" s="341" t="s">
        <v>263</v>
      </c>
      <c r="C7" s="342">
        <f>SUM(C8,C11)</f>
        <v>32283000</v>
      </c>
      <c r="D7" s="342">
        <f>SUM(D8,D11)</f>
        <v>32112549.3</v>
      </c>
    </row>
    <row r="8" spans="1:4" ht="24" customHeight="1">
      <c r="A8" s="414" t="s">
        <v>223</v>
      </c>
      <c r="B8" s="415" t="s">
        <v>237</v>
      </c>
      <c r="C8" s="416">
        <f>SUM(C10)</f>
        <v>32283000</v>
      </c>
      <c r="D8" s="417">
        <f>SUM(D10)</f>
        <v>26000000</v>
      </c>
    </row>
    <row r="9" spans="1:4" s="6" customFormat="1" ht="13.5" customHeight="1">
      <c r="A9" s="407"/>
      <c r="B9" s="408" t="s">
        <v>222</v>
      </c>
      <c r="C9" s="409"/>
      <c r="D9" s="410"/>
    </row>
    <row r="10" spans="1:4" s="6" customFormat="1" ht="29.25" customHeight="1">
      <c r="A10" s="343" t="s">
        <v>247</v>
      </c>
      <c r="B10" s="31" t="s">
        <v>264</v>
      </c>
      <c r="C10" s="32">
        <v>32283000</v>
      </c>
      <c r="D10" s="68">
        <v>26000000</v>
      </c>
    </row>
    <row r="11" spans="1:4" ht="36" customHeight="1">
      <c r="A11" s="418" t="s">
        <v>365</v>
      </c>
      <c r="B11" s="419" t="s">
        <v>238</v>
      </c>
      <c r="C11" s="420">
        <v>0</v>
      </c>
      <c r="D11" s="421">
        <v>6112549.3</v>
      </c>
    </row>
    <row r="12" spans="1:4" ht="42" customHeight="1">
      <c r="A12" s="404" t="s">
        <v>157</v>
      </c>
      <c r="B12" s="405" t="s">
        <v>240</v>
      </c>
      <c r="C12" s="406">
        <f>SUM(C13)</f>
        <v>5968200</v>
      </c>
      <c r="D12" s="406">
        <f>SUM(D13)</f>
        <v>5963239.98</v>
      </c>
    </row>
    <row r="13" spans="1:4" s="156" customFormat="1" ht="41.25" customHeight="1">
      <c r="A13" s="411" t="s">
        <v>223</v>
      </c>
      <c r="B13" s="412" t="s">
        <v>265</v>
      </c>
      <c r="C13" s="413">
        <f>SUM(C15:C21)</f>
        <v>5968200</v>
      </c>
      <c r="D13" s="413">
        <f>SUM(D15:D21)</f>
        <v>5963239.98</v>
      </c>
    </row>
    <row r="14" spans="1:4" s="40" customFormat="1" ht="25.5" customHeight="1">
      <c r="A14" s="344"/>
      <c r="B14" s="370" t="s">
        <v>222</v>
      </c>
      <c r="C14" s="38"/>
      <c r="D14" s="73"/>
    </row>
    <row r="15" spans="1:4" s="40" customFormat="1" ht="44.25" customHeight="1">
      <c r="A15" s="345" t="s">
        <v>247</v>
      </c>
      <c r="B15" s="37" t="s">
        <v>366</v>
      </c>
      <c r="C15" s="167">
        <v>1188000</v>
      </c>
      <c r="D15" s="168">
        <v>1188000</v>
      </c>
    </row>
    <row r="16" spans="1:4" s="40" customFormat="1" ht="61.5" customHeight="1">
      <c r="A16" s="346" t="s">
        <v>249</v>
      </c>
      <c r="B16" s="37" t="s">
        <v>266</v>
      </c>
      <c r="C16" s="167">
        <v>560000</v>
      </c>
      <c r="D16" s="168">
        <v>560000</v>
      </c>
    </row>
    <row r="17" spans="1:4" s="40" customFormat="1" ht="54.75" customHeight="1">
      <c r="A17" s="344" t="s">
        <v>267</v>
      </c>
      <c r="B17" s="37" t="s">
        <v>461</v>
      </c>
      <c r="C17" s="167">
        <v>845200</v>
      </c>
      <c r="D17" s="168">
        <v>845200</v>
      </c>
    </row>
    <row r="18" spans="1:4" s="6" customFormat="1" ht="35.25" customHeight="1">
      <c r="A18" s="34" t="s">
        <v>268</v>
      </c>
      <c r="B18" s="37" t="s">
        <v>457</v>
      </c>
      <c r="C18" s="72">
        <v>2070400</v>
      </c>
      <c r="D18" s="482">
        <v>2070400</v>
      </c>
    </row>
    <row r="19" spans="1:4" s="6" customFormat="1" ht="60.75" customHeight="1">
      <c r="A19" s="34" t="s">
        <v>269</v>
      </c>
      <c r="B19" s="37" t="s">
        <v>462</v>
      </c>
      <c r="C19" s="72">
        <v>648600</v>
      </c>
      <c r="D19" s="482">
        <v>648600</v>
      </c>
    </row>
    <row r="20" spans="1:4" s="6" customFormat="1" ht="35.25" customHeight="1">
      <c r="A20" s="34" t="s">
        <v>458</v>
      </c>
      <c r="B20" s="37" t="s">
        <v>460</v>
      </c>
      <c r="C20" s="72">
        <v>16000</v>
      </c>
      <c r="D20" s="482">
        <v>11039.98</v>
      </c>
    </row>
    <row r="21" spans="1:4" s="6" customFormat="1" ht="78.75" customHeight="1">
      <c r="A21" s="31" t="s">
        <v>459</v>
      </c>
      <c r="B21" s="37" t="s">
        <v>270</v>
      </c>
      <c r="C21" s="482">
        <v>640000</v>
      </c>
      <c r="D21" s="482">
        <v>640000</v>
      </c>
    </row>
    <row r="22" spans="1:4" ht="15">
      <c r="A22" s="154"/>
      <c r="B22" s="154"/>
      <c r="C22" s="154"/>
      <c r="D22" s="347"/>
    </row>
    <row r="23" ht="15">
      <c r="D23" s="348"/>
    </row>
    <row r="24" ht="15">
      <c r="D24" s="348"/>
    </row>
    <row r="25" ht="15">
      <c r="D25" s="348"/>
    </row>
    <row r="26" ht="15">
      <c r="D26" s="348"/>
    </row>
    <row r="27" ht="15">
      <c r="D27" s="348"/>
    </row>
    <row r="28" ht="15">
      <c r="D28" s="348"/>
    </row>
    <row r="29" ht="15">
      <c r="D29" s="348"/>
    </row>
    <row r="30" ht="15">
      <c r="D30" s="348"/>
    </row>
    <row r="31" ht="15">
      <c r="D31" s="348"/>
    </row>
    <row r="32" ht="15">
      <c r="D32" s="348"/>
    </row>
    <row r="33" ht="15">
      <c r="D33" s="276"/>
    </row>
    <row r="34" ht="15">
      <c r="D34" s="276"/>
    </row>
    <row r="35" ht="15">
      <c r="D35" s="276"/>
    </row>
    <row r="36" ht="15">
      <c r="D36" s="276"/>
    </row>
    <row r="37" ht="15">
      <c r="D37" s="276"/>
    </row>
    <row r="38" ht="15">
      <c r="D38" s="276"/>
    </row>
    <row r="39" ht="15">
      <c r="D39" s="276"/>
    </row>
    <row r="40" ht="15">
      <c r="D40" s="276"/>
    </row>
    <row r="41" ht="15">
      <c r="D41" s="276"/>
    </row>
    <row r="42" ht="15">
      <c r="D42" s="276"/>
    </row>
  </sheetData>
  <printOptions/>
  <pageMargins left="0.7875" right="0.7875" top="0.7875" bottom="1.025" header="0.5118055555555556" footer="0.7875"/>
  <pageSetup firstPageNumber="159" useFirstPageNumber="1" horizontalDpi="300" verticalDpi="300" orientation="portrait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708"/>
  <sheetViews>
    <sheetView workbookViewId="0" topLeftCell="A35">
      <selection activeCell="C44" sqref="C44"/>
    </sheetView>
  </sheetViews>
  <sheetFormatPr defaultColWidth="9.140625" defaultRowHeight="12.75"/>
  <cols>
    <col min="1" max="1" width="6.140625" style="1" customWidth="1"/>
    <col min="2" max="2" width="8.7109375" style="1" customWidth="1"/>
    <col min="3" max="3" width="63.57421875" style="1" customWidth="1"/>
    <col min="4" max="4" width="18.421875" style="1" customWidth="1"/>
    <col min="5" max="5" width="18.421875" style="150" customWidth="1"/>
    <col min="6" max="6" width="13.00390625" style="1" customWidth="1"/>
    <col min="7" max="16384" width="9.00390625" style="1" customWidth="1"/>
  </cols>
  <sheetData>
    <row r="1" spans="1:5" s="152" customFormat="1" ht="15">
      <c r="A1" s="158"/>
      <c r="B1" s="84" t="s">
        <v>271</v>
      </c>
      <c r="E1" s="159"/>
    </row>
    <row r="2" spans="1:5" s="152" customFormat="1" ht="15">
      <c r="A2"/>
      <c r="E2" s="159"/>
    </row>
    <row r="3" s="152" customFormat="1" ht="15">
      <c r="E3" s="160" t="s">
        <v>272</v>
      </c>
    </row>
    <row r="4" spans="1:6" s="9" customFormat="1" ht="27" customHeight="1">
      <c r="A4" s="161" t="s">
        <v>1</v>
      </c>
      <c r="B4" s="161" t="s">
        <v>169</v>
      </c>
      <c r="C4" s="62" t="s">
        <v>273</v>
      </c>
      <c r="D4" s="74" t="s">
        <v>4</v>
      </c>
      <c r="E4" s="162" t="s">
        <v>274</v>
      </c>
      <c r="F4" s="62" t="s">
        <v>171</v>
      </c>
    </row>
    <row r="5" spans="1:6" s="165" customFormat="1" ht="12" customHeight="1">
      <c r="A5" s="163">
        <v>1</v>
      </c>
      <c r="B5" s="163">
        <v>2</v>
      </c>
      <c r="C5" s="163">
        <v>3</v>
      </c>
      <c r="D5" s="163">
        <v>4</v>
      </c>
      <c r="E5" s="164">
        <v>5</v>
      </c>
      <c r="F5" s="163">
        <v>6</v>
      </c>
    </row>
    <row r="6" spans="1:6" s="6" customFormat="1" ht="28.5" customHeight="1">
      <c r="A6" s="169"/>
      <c r="B6" s="170" t="s">
        <v>275</v>
      </c>
      <c r="C6" s="171"/>
      <c r="D6" s="506">
        <f>SUM(D7:D48)</f>
        <v>33978844</v>
      </c>
      <c r="E6" s="506">
        <f>SUM(E7:E48)</f>
        <v>32144740.349999998</v>
      </c>
      <c r="F6" s="507">
        <f>E6/D6*100</f>
        <v>94.60221881003366</v>
      </c>
    </row>
    <row r="7" spans="1:6" ht="36" customHeight="1">
      <c r="A7" s="146">
        <v>600</v>
      </c>
      <c r="B7" s="146">
        <v>60013</v>
      </c>
      <c r="C7" s="37" t="s">
        <v>509</v>
      </c>
      <c r="D7" s="504">
        <v>209351</v>
      </c>
      <c r="E7" s="504">
        <v>209350.78</v>
      </c>
      <c r="F7" s="505">
        <f>E7/D7*100</f>
        <v>99.99989491332738</v>
      </c>
    </row>
    <row r="8" spans="1:6" ht="39.75" customHeight="1">
      <c r="A8" s="146">
        <v>600</v>
      </c>
      <c r="B8" s="146">
        <v>60013</v>
      </c>
      <c r="C8" s="37" t="s">
        <v>530</v>
      </c>
      <c r="D8" s="504">
        <v>10000</v>
      </c>
      <c r="E8" s="504">
        <v>10000</v>
      </c>
      <c r="F8" s="505">
        <f>E8/D8*100</f>
        <v>100</v>
      </c>
    </row>
    <row r="9" spans="1:6" s="40" customFormat="1" ht="36.75" customHeight="1">
      <c r="A9" s="36">
        <v>600</v>
      </c>
      <c r="B9" s="36">
        <v>60016</v>
      </c>
      <c r="C9" s="37" t="s">
        <v>463</v>
      </c>
      <c r="D9" s="38">
        <v>1567000</v>
      </c>
      <c r="E9" s="73">
        <v>1557892.12</v>
      </c>
      <c r="F9" s="39">
        <f aca="true" t="shared" si="0" ref="F9:F79">E9/D9*100</f>
        <v>99.41876962348437</v>
      </c>
    </row>
    <row r="10" spans="1:6" s="6" customFormat="1" ht="30.75" customHeight="1">
      <c r="A10" s="34">
        <v>600</v>
      </c>
      <c r="B10" s="34">
        <v>60016</v>
      </c>
      <c r="C10" s="31" t="s">
        <v>464</v>
      </c>
      <c r="D10" s="32">
        <v>60000</v>
      </c>
      <c r="E10" s="68">
        <v>58723.77</v>
      </c>
      <c r="F10" s="39">
        <f t="shared" si="0"/>
        <v>97.87294999999999</v>
      </c>
    </row>
    <row r="11" spans="1:6" s="40" customFormat="1" ht="36" customHeight="1">
      <c r="A11" s="36">
        <v>600</v>
      </c>
      <c r="B11" s="36">
        <v>60016</v>
      </c>
      <c r="C11" s="37" t="s">
        <v>465</v>
      </c>
      <c r="D11" s="38">
        <v>1875000</v>
      </c>
      <c r="E11" s="73">
        <v>1874231.31</v>
      </c>
      <c r="F11" s="39">
        <f t="shared" si="0"/>
        <v>99.95900320000001</v>
      </c>
    </row>
    <row r="12" spans="1:6" s="6" customFormat="1" ht="28.5" customHeight="1">
      <c r="A12" s="34">
        <v>600</v>
      </c>
      <c r="B12" s="34">
        <v>60016</v>
      </c>
      <c r="C12" s="31" t="s">
        <v>466</v>
      </c>
      <c r="D12" s="32">
        <v>48500</v>
      </c>
      <c r="E12" s="68">
        <v>48421.8</v>
      </c>
      <c r="F12" s="39">
        <f t="shared" si="0"/>
        <v>99.83876288659795</v>
      </c>
    </row>
    <row r="13" spans="1:6" s="6" customFormat="1" ht="28.5" customHeight="1">
      <c r="A13" s="34">
        <v>600</v>
      </c>
      <c r="B13" s="34">
        <v>60016</v>
      </c>
      <c r="C13" s="31" t="s">
        <v>467</v>
      </c>
      <c r="D13" s="32">
        <v>29200</v>
      </c>
      <c r="E13" s="68">
        <v>28487</v>
      </c>
      <c r="F13" s="39">
        <f t="shared" si="0"/>
        <v>97.5582191780822</v>
      </c>
    </row>
    <row r="14" spans="1:6" s="6" customFormat="1" ht="45" customHeight="1">
      <c r="A14" s="34">
        <v>600</v>
      </c>
      <c r="B14" s="297">
        <v>60016</v>
      </c>
      <c r="C14" s="37" t="s">
        <v>531</v>
      </c>
      <c r="D14" s="32">
        <v>1015000</v>
      </c>
      <c r="E14" s="68">
        <v>1014985.93</v>
      </c>
      <c r="F14" s="39">
        <f t="shared" si="0"/>
        <v>99.99861379310346</v>
      </c>
    </row>
    <row r="15" spans="1:6" s="6" customFormat="1" ht="35.25" customHeight="1">
      <c r="A15" s="34">
        <v>600</v>
      </c>
      <c r="B15" s="34">
        <v>60016</v>
      </c>
      <c r="C15" s="37" t="s">
        <v>468</v>
      </c>
      <c r="D15" s="32">
        <v>27000</v>
      </c>
      <c r="E15" s="68">
        <v>26951.3</v>
      </c>
      <c r="F15" s="39">
        <f t="shared" si="0"/>
        <v>99.81962962962963</v>
      </c>
    </row>
    <row r="16" spans="1:6" s="6" customFormat="1" ht="28.5" customHeight="1">
      <c r="A16" s="34">
        <v>600</v>
      </c>
      <c r="B16" s="34">
        <v>60016</v>
      </c>
      <c r="C16" s="37" t="s">
        <v>469</v>
      </c>
      <c r="D16" s="32">
        <v>6076000</v>
      </c>
      <c r="E16" s="68">
        <v>6074485.56</v>
      </c>
      <c r="F16" s="39">
        <f t="shared" si="0"/>
        <v>99.97507504937458</v>
      </c>
    </row>
    <row r="17" spans="1:6" s="6" customFormat="1" ht="28.5" customHeight="1">
      <c r="A17" s="34">
        <v>600</v>
      </c>
      <c r="B17" s="34">
        <v>60016</v>
      </c>
      <c r="C17" s="37" t="s">
        <v>470</v>
      </c>
      <c r="D17" s="32">
        <v>3030500</v>
      </c>
      <c r="E17" s="68">
        <v>3026804.61</v>
      </c>
      <c r="F17" s="39">
        <f t="shared" si="0"/>
        <v>99.87806005609634</v>
      </c>
    </row>
    <row r="18" spans="1:6" s="6" customFormat="1" ht="28.5" customHeight="1">
      <c r="A18" s="34">
        <v>600</v>
      </c>
      <c r="B18" s="34">
        <v>60016</v>
      </c>
      <c r="C18" s="37" t="s">
        <v>471</v>
      </c>
      <c r="D18" s="32">
        <v>38200</v>
      </c>
      <c r="E18" s="68">
        <v>38133.54</v>
      </c>
      <c r="F18" s="39">
        <f t="shared" si="0"/>
        <v>99.82602094240838</v>
      </c>
    </row>
    <row r="19" spans="1:6" s="6" customFormat="1" ht="28.5" customHeight="1">
      <c r="A19" s="34">
        <v>600</v>
      </c>
      <c r="B19" s="34">
        <v>60016</v>
      </c>
      <c r="C19" s="37" t="s">
        <v>532</v>
      </c>
      <c r="D19" s="32">
        <v>104000</v>
      </c>
      <c r="E19" s="68">
        <v>103887.59</v>
      </c>
      <c r="F19" s="39">
        <f t="shared" si="0"/>
        <v>99.89191346153846</v>
      </c>
    </row>
    <row r="20" spans="1:6" s="6" customFormat="1" ht="28.5" customHeight="1">
      <c r="A20" s="34">
        <v>600</v>
      </c>
      <c r="B20" s="34">
        <v>60016</v>
      </c>
      <c r="C20" s="37" t="s">
        <v>533</v>
      </c>
      <c r="D20" s="32">
        <v>4600</v>
      </c>
      <c r="E20" s="68">
        <v>4526</v>
      </c>
      <c r="F20" s="39">
        <f t="shared" si="0"/>
        <v>98.3913043478261</v>
      </c>
    </row>
    <row r="21" spans="1:6" s="6" customFormat="1" ht="28.5" customHeight="1">
      <c r="A21" s="34">
        <v>700</v>
      </c>
      <c r="B21" s="34">
        <v>70095</v>
      </c>
      <c r="C21" s="37" t="s">
        <v>472</v>
      </c>
      <c r="D21" s="32">
        <v>1300000</v>
      </c>
      <c r="E21" s="68">
        <v>1262038.66</v>
      </c>
      <c r="F21" s="39">
        <f t="shared" si="0"/>
        <v>97.07989692307692</v>
      </c>
    </row>
    <row r="22" spans="1:6" s="6" customFormat="1" ht="43.5" customHeight="1">
      <c r="A22" s="34">
        <v>700</v>
      </c>
      <c r="B22" s="34">
        <v>70095</v>
      </c>
      <c r="C22" s="37" t="s">
        <v>473</v>
      </c>
      <c r="D22" s="32">
        <v>10980</v>
      </c>
      <c r="E22" s="68">
        <v>10980</v>
      </c>
      <c r="F22" s="39">
        <f t="shared" si="0"/>
        <v>100</v>
      </c>
    </row>
    <row r="23" spans="1:6" s="40" customFormat="1" ht="54.75" customHeight="1">
      <c r="A23" s="36">
        <v>710</v>
      </c>
      <c r="B23" s="36">
        <v>71095</v>
      </c>
      <c r="C23" s="37" t="s">
        <v>474</v>
      </c>
      <c r="D23" s="38">
        <v>1173100</v>
      </c>
      <c r="E23" s="73">
        <v>1159425.42</v>
      </c>
      <c r="F23" s="39">
        <f t="shared" si="0"/>
        <v>98.83432102975023</v>
      </c>
    </row>
    <row r="24" spans="1:6" s="40" customFormat="1" ht="36.75" customHeight="1">
      <c r="A24" s="36">
        <v>750</v>
      </c>
      <c r="B24" s="36">
        <v>75023</v>
      </c>
      <c r="C24" s="37" t="s">
        <v>475</v>
      </c>
      <c r="D24" s="38">
        <v>1191423</v>
      </c>
      <c r="E24" s="73">
        <v>1170684.44</v>
      </c>
      <c r="F24" s="39">
        <f t="shared" si="0"/>
        <v>98.2593453374662</v>
      </c>
    </row>
    <row r="25" spans="1:6" s="40" customFormat="1" ht="36.75" customHeight="1">
      <c r="A25" s="36">
        <v>754</v>
      </c>
      <c r="B25" s="36">
        <v>75416</v>
      </c>
      <c r="C25" s="37" t="s">
        <v>476</v>
      </c>
      <c r="D25" s="38">
        <v>6000</v>
      </c>
      <c r="E25" s="73">
        <v>5996.3</v>
      </c>
      <c r="F25" s="39">
        <f t="shared" si="0"/>
        <v>99.93833333333335</v>
      </c>
    </row>
    <row r="26" spans="1:6" s="40" customFormat="1" ht="38.25" customHeight="1">
      <c r="A26" s="36">
        <v>754</v>
      </c>
      <c r="B26" s="36">
        <v>75495</v>
      </c>
      <c r="C26" s="37" t="s">
        <v>477</v>
      </c>
      <c r="D26" s="38">
        <v>130000</v>
      </c>
      <c r="E26" s="73">
        <v>116370</v>
      </c>
      <c r="F26" s="39">
        <f t="shared" si="0"/>
        <v>89.51538461538462</v>
      </c>
    </row>
    <row r="27" spans="1:6" s="40" customFormat="1" ht="42.75" customHeight="1">
      <c r="A27" s="36">
        <v>801</v>
      </c>
      <c r="B27" s="36">
        <v>80101</v>
      </c>
      <c r="C27" s="37" t="s">
        <v>478</v>
      </c>
      <c r="D27" s="38">
        <v>200000</v>
      </c>
      <c r="E27" s="73">
        <v>162677.43</v>
      </c>
      <c r="F27" s="39">
        <f t="shared" si="0"/>
        <v>81.338715</v>
      </c>
    </row>
    <row r="28" spans="1:6" s="40" customFormat="1" ht="30.75" customHeight="1">
      <c r="A28" s="36">
        <v>851</v>
      </c>
      <c r="B28" s="36">
        <v>85154</v>
      </c>
      <c r="C28" s="37" t="s">
        <v>479</v>
      </c>
      <c r="D28" s="38">
        <v>500000</v>
      </c>
      <c r="E28" s="73">
        <v>500000</v>
      </c>
      <c r="F28" s="39">
        <f t="shared" si="0"/>
        <v>100</v>
      </c>
    </row>
    <row r="29" spans="1:6" s="40" customFormat="1" ht="36" customHeight="1">
      <c r="A29" s="36">
        <v>900</v>
      </c>
      <c r="B29" s="36">
        <v>90001</v>
      </c>
      <c r="C29" s="37" t="s">
        <v>480</v>
      </c>
      <c r="D29" s="38">
        <v>4940000</v>
      </c>
      <c r="E29" s="73">
        <v>4939965.72</v>
      </c>
      <c r="F29" s="39">
        <f t="shared" si="0"/>
        <v>99.99930607287449</v>
      </c>
    </row>
    <row r="30" spans="1:6" s="40" customFormat="1" ht="36" customHeight="1">
      <c r="A30" s="36">
        <v>900</v>
      </c>
      <c r="B30" s="36">
        <v>90001</v>
      </c>
      <c r="C30" s="37" t="s">
        <v>481</v>
      </c>
      <c r="D30" s="38">
        <v>70000</v>
      </c>
      <c r="E30" s="73">
        <v>69296</v>
      </c>
      <c r="F30" s="39">
        <f t="shared" si="0"/>
        <v>98.99428571428571</v>
      </c>
    </row>
    <row r="31" spans="1:6" s="40" customFormat="1" ht="36" customHeight="1">
      <c r="A31" s="36">
        <v>900</v>
      </c>
      <c r="B31" s="36">
        <v>90003</v>
      </c>
      <c r="C31" s="37" t="s">
        <v>482</v>
      </c>
      <c r="D31" s="38">
        <v>104600</v>
      </c>
      <c r="E31" s="73">
        <v>103626.06</v>
      </c>
      <c r="F31" s="39">
        <f t="shared" si="0"/>
        <v>99.06889101338432</v>
      </c>
    </row>
    <row r="32" spans="1:6" s="40" customFormat="1" ht="36" customHeight="1">
      <c r="A32" s="36">
        <v>900</v>
      </c>
      <c r="B32" s="36">
        <v>90004</v>
      </c>
      <c r="C32" s="37" t="s">
        <v>483</v>
      </c>
      <c r="D32" s="38">
        <v>11000</v>
      </c>
      <c r="E32" s="73">
        <v>10980</v>
      </c>
      <c r="F32" s="39">
        <f t="shared" si="0"/>
        <v>99.81818181818181</v>
      </c>
    </row>
    <row r="33" spans="1:6" s="40" customFormat="1" ht="36" customHeight="1">
      <c r="A33" s="36">
        <v>900</v>
      </c>
      <c r="B33" s="36">
        <v>90004</v>
      </c>
      <c r="C33" s="37" t="s">
        <v>484</v>
      </c>
      <c r="D33" s="38">
        <v>86600</v>
      </c>
      <c r="E33" s="73">
        <v>86595.6</v>
      </c>
      <c r="F33" s="39">
        <f t="shared" si="0"/>
        <v>99.99491916859124</v>
      </c>
    </row>
    <row r="34" spans="1:6" s="40" customFormat="1" ht="36" customHeight="1">
      <c r="A34" s="36">
        <v>900</v>
      </c>
      <c r="B34" s="36">
        <v>90004</v>
      </c>
      <c r="C34" s="37" t="s">
        <v>534</v>
      </c>
      <c r="D34" s="38">
        <v>58790</v>
      </c>
      <c r="E34" s="73">
        <v>58790</v>
      </c>
      <c r="F34" s="39">
        <f t="shared" si="0"/>
        <v>100</v>
      </c>
    </row>
    <row r="35" spans="1:6" s="40" customFormat="1" ht="36" customHeight="1">
      <c r="A35" s="36">
        <v>900</v>
      </c>
      <c r="B35" s="36">
        <v>90015</v>
      </c>
      <c r="C35" s="37" t="s">
        <v>485</v>
      </c>
      <c r="D35" s="38">
        <v>14100</v>
      </c>
      <c r="E35" s="73">
        <v>14030</v>
      </c>
      <c r="F35" s="39">
        <f t="shared" si="0"/>
        <v>99.50354609929079</v>
      </c>
    </row>
    <row r="36" spans="1:6" s="40" customFormat="1" ht="36" customHeight="1">
      <c r="A36" s="36">
        <v>900</v>
      </c>
      <c r="B36" s="36">
        <v>90015</v>
      </c>
      <c r="C36" s="37" t="s">
        <v>535</v>
      </c>
      <c r="D36" s="38">
        <v>19000</v>
      </c>
      <c r="E36" s="73">
        <v>17037.3</v>
      </c>
      <c r="F36" s="39">
        <f t="shared" si="0"/>
        <v>89.66999999999999</v>
      </c>
    </row>
    <row r="37" spans="1:6" s="40" customFormat="1" ht="33.75" customHeight="1">
      <c r="A37" s="36">
        <v>900</v>
      </c>
      <c r="B37" s="36">
        <v>90015</v>
      </c>
      <c r="C37" s="37" t="s">
        <v>486</v>
      </c>
      <c r="D37" s="38">
        <v>50000</v>
      </c>
      <c r="E37" s="73">
        <v>44775.52</v>
      </c>
      <c r="F37" s="39">
        <f t="shared" si="0"/>
        <v>89.55103999999999</v>
      </c>
    </row>
    <row r="38" spans="1:6" s="40" customFormat="1" ht="36.75" customHeight="1">
      <c r="A38" s="36">
        <v>900</v>
      </c>
      <c r="B38" s="36">
        <v>90015</v>
      </c>
      <c r="C38" s="37" t="s">
        <v>487</v>
      </c>
      <c r="D38" s="38">
        <v>69000</v>
      </c>
      <c r="E38" s="73">
        <v>68991</v>
      </c>
      <c r="F38" s="39">
        <f t="shared" si="0"/>
        <v>99.98695652173913</v>
      </c>
    </row>
    <row r="39" spans="1:6" s="40" customFormat="1" ht="36.75" customHeight="1">
      <c r="A39" s="36">
        <v>900</v>
      </c>
      <c r="B39" s="36">
        <v>90015</v>
      </c>
      <c r="C39" s="37" t="s">
        <v>536</v>
      </c>
      <c r="D39" s="38">
        <v>4000</v>
      </c>
      <c r="E39" s="73">
        <v>3904</v>
      </c>
      <c r="F39" s="39">
        <f t="shared" si="0"/>
        <v>97.6</v>
      </c>
    </row>
    <row r="40" spans="1:6" s="40" customFormat="1" ht="47.25" customHeight="1">
      <c r="A40" s="36">
        <v>900</v>
      </c>
      <c r="B40" s="36">
        <v>90019</v>
      </c>
      <c r="C40" s="37" t="s">
        <v>488</v>
      </c>
      <c r="D40" s="38">
        <v>2850000</v>
      </c>
      <c r="E40" s="73">
        <v>2781156.54</v>
      </c>
      <c r="F40" s="39">
        <f t="shared" si="0"/>
        <v>97.58444</v>
      </c>
    </row>
    <row r="41" spans="1:6" s="40" customFormat="1" ht="33.75" customHeight="1">
      <c r="A41" s="36">
        <v>900</v>
      </c>
      <c r="B41" s="36">
        <v>90095</v>
      </c>
      <c r="C41" s="37" t="s">
        <v>537</v>
      </c>
      <c r="D41" s="38">
        <v>65000</v>
      </c>
      <c r="E41" s="73">
        <v>64050</v>
      </c>
      <c r="F41" s="39">
        <f t="shared" si="0"/>
        <v>98.53846153846155</v>
      </c>
    </row>
    <row r="42" spans="1:6" s="40" customFormat="1" ht="46.5" customHeight="1">
      <c r="A42" s="36">
        <v>900</v>
      </c>
      <c r="B42" s="36">
        <v>90095</v>
      </c>
      <c r="C42" s="37" t="s">
        <v>489</v>
      </c>
      <c r="D42" s="38">
        <v>5353600</v>
      </c>
      <c r="E42" s="73">
        <v>3772806.85</v>
      </c>
      <c r="F42" s="39">
        <f t="shared" si="0"/>
        <v>70.47233356993425</v>
      </c>
    </row>
    <row r="43" spans="1:6" s="40" customFormat="1" ht="46.5" customHeight="1">
      <c r="A43" s="36">
        <v>900</v>
      </c>
      <c r="B43" s="36">
        <v>90095</v>
      </c>
      <c r="C43" s="37" t="s">
        <v>490</v>
      </c>
      <c r="D43" s="38">
        <v>54000</v>
      </c>
      <c r="E43" s="73">
        <v>54176</v>
      </c>
      <c r="F43" s="39">
        <f t="shared" si="0"/>
        <v>100.32592592592593</v>
      </c>
    </row>
    <row r="44" spans="1:6" s="40" customFormat="1" ht="46.5" customHeight="1">
      <c r="A44" s="36">
        <v>921</v>
      </c>
      <c r="B44" s="36">
        <v>92120</v>
      </c>
      <c r="C44" s="37" t="s">
        <v>538</v>
      </c>
      <c r="D44" s="38">
        <v>30000</v>
      </c>
      <c r="E44" s="73">
        <v>0</v>
      </c>
      <c r="F44" s="39">
        <f t="shared" si="0"/>
        <v>0</v>
      </c>
    </row>
    <row r="45" spans="1:6" s="40" customFormat="1" ht="45" customHeight="1">
      <c r="A45" s="36">
        <v>926</v>
      </c>
      <c r="B45" s="36">
        <v>92604</v>
      </c>
      <c r="C45" s="37" t="s">
        <v>491</v>
      </c>
      <c r="D45" s="38">
        <v>70000</v>
      </c>
      <c r="E45" s="73">
        <v>69998.72</v>
      </c>
      <c r="F45" s="39">
        <f t="shared" si="0"/>
        <v>99.99817142857142</v>
      </c>
    </row>
    <row r="46" spans="1:6" s="40" customFormat="1" ht="44.25" customHeight="1">
      <c r="A46" s="36">
        <v>926</v>
      </c>
      <c r="B46" s="36">
        <v>92604</v>
      </c>
      <c r="C46" s="37" t="s">
        <v>492</v>
      </c>
      <c r="D46" s="38">
        <v>273300</v>
      </c>
      <c r="E46" s="73">
        <v>273062.71</v>
      </c>
      <c r="F46" s="39">
        <f t="shared" si="0"/>
        <v>99.91317599707283</v>
      </c>
    </row>
    <row r="47" spans="1:6" s="40" customFormat="1" ht="45.75" customHeight="1">
      <c r="A47" s="166">
        <v>926</v>
      </c>
      <c r="B47" s="166">
        <v>92604</v>
      </c>
      <c r="C47" s="37" t="s">
        <v>493</v>
      </c>
      <c r="D47" s="167">
        <v>350000</v>
      </c>
      <c r="E47" s="168">
        <v>349974.77</v>
      </c>
      <c r="F47" s="39">
        <f t="shared" si="0"/>
        <v>99.99279142857144</v>
      </c>
    </row>
    <row r="48" spans="1:6" s="40" customFormat="1" ht="42.75" customHeight="1">
      <c r="A48" s="36">
        <v>926</v>
      </c>
      <c r="B48" s="36">
        <v>92695</v>
      </c>
      <c r="C48" s="37" t="s">
        <v>494</v>
      </c>
      <c r="D48" s="38">
        <v>900000</v>
      </c>
      <c r="E48" s="73">
        <v>896470</v>
      </c>
      <c r="F48" s="39">
        <f t="shared" si="0"/>
        <v>99.60777777777777</v>
      </c>
    </row>
    <row r="49" spans="1:6" s="40" customFormat="1" ht="39.75" customHeight="1">
      <c r="A49" s="511"/>
      <c r="B49" s="512" t="s">
        <v>495</v>
      </c>
      <c r="C49" s="508"/>
      <c r="D49" s="509">
        <f>SUM(D50:D66)</f>
        <v>1139353</v>
      </c>
      <c r="E49" s="509">
        <f>SUM(E50:E66)</f>
        <v>864037.44</v>
      </c>
      <c r="F49" s="39">
        <f t="shared" si="0"/>
        <v>75.8357980362539</v>
      </c>
    </row>
    <row r="50" spans="1:6" s="40" customFormat="1" ht="45.75" customHeight="1">
      <c r="A50" s="36">
        <v>600</v>
      </c>
      <c r="B50" s="36">
        <v>60016</v>
      </c>
      <c r="C50" s="37" t="s">
        <v>496</v>
      </c>
      <c r="D50" s="38">
        <v>260000</v>
      </c>
      <c r="E50" s="73">
        <v>259305.5</v>
      </c>
      <c r="F50" s="39">
        <f t="shared" si="0"/>
        <v>99.73288461538462</v>
      </c>
    </row>
    <row r="51" spans="1:6" s="40" customFormat="1" ht="45.75" customHeight="1">
      <c r="A51" s="36">
        <v>630</v>
      </c>
      <c r="B51" s="36">
        <v>63095</v>
      </c>
      <c r="C51" s="37" t="s">
        <v>539</v>
      </c>
      <c r="D51" s="38">
        <v>32226</v>
      </c>
      <c r="E51" s="73">
        <v>31898.12</v>
      </c>
      <c r="F51" s="39">
        <f t="shared" si="0"/>
        <v>98.9825606653013</v>
      </c>
    </row>
    <row r="52" spans="1:6" s="40" customFormat="1" ht="36" customHeight="1">
      <c r="A52" s="36">
        <v>700</v>
      </c>
      <c r="B52" s="36">
        <v>70005</v>
      </c>
      <c r="C52" s="37" t="s">
        <v>497</v>
      </c>
      <c r="D52" s="38">
        <v>499020</v>
      </c>
      <c r="E52" s="73">
        <v>232552.35</v>
      </c>
      <c r="F52" s="39">
        <f t="shared" si="0"/>
        <v>46.60180954671155</v>
      </c>
    </row>
    <row r="53" spans="1:6" s="40" customFormat="1" ht="35.25" customHeight="1">
      <c r="A53" s="36">
        <v>750</v>
      </c>
      <c r="B53" s="36">
        <v>75023</v>
      </c>
      <c r="C53" s="37" t="s">
        <v>498</v>
      </c>
      <c r="D53" s="38">
        <v>13420</v>
      </c>
      <c r="E53" s="73">
        <v>13420</v>
      </c>
      <c r="F53" s="39">
        <f t="shared" si="0"/>
        <v>100</v>
      </c>
    </row>
    <row r="54" spans="1:6" s="40" customFormat="1" ht="35.25" customHeight="1">
      <c r="A54" s="36">
        <v>750</v>
      </c>
      <c r="B54" s="36">
        <v>75023</v>
      </c>
      <c r="C54" s="37" t="s">
        <v>540</v>
      </c>
      <c r="D54" s="38">
        <v>2600</v>
      </c>
      <c r="E54" s="73">
        <v>2466.41</v>
      </c>
      <c r="F54" s="39">
        <f t="shared" si="0"/>
        <v>94.86192307692308</v>
      </c>
    </row>
    <row r="55" spans="1:6" s="40" customFormat="1" ht="36" customHeight="1">
      <c r="A55" s="36">
        <v>750</v>
      </c>
      <c r="B55" s="36">
        <v>75023</v>
      </c>
      <c r="C55" s="37" t="s">
        <v>499</v>
      </c>
      <c r="D55" s="38">
        <v>180675</v>
      </c>
      <c r="E55" s="73">
        <v>180675</v>
      </c>
      <c r="F55" s="39">
        <f t="shared" si="0"/>
        <v>100</v>
      </c>
    </row>
    <row r="56" spans="1:6" s="40" customFormat="1" ht="42.75" customHeight="1">
      <c r="A56" s="36">
        <v>754</v>
      </c>
      <c r="B56" s="36">
        <v>75416</v>
      </c>
      <c r="C56" s="37" t="s">
        <v>500</v>
      </c>
      <c r="D56" s="38">
        <v>8760</v>
      </c>
      <c r="E56" s="73">
        <v>8759.6</v>
      </c>
      <c r="F56" s="39">
        <f t="shared" si="0"/>
        <v>99.99543378995435</v>
      </c>
    </row>
    <row r="57" spans="1:6" s="40" customFormat="1" ht="32.25" customHeight="1">
      <c r="A57" s="36">
        <v>754</v>
      </c>
      <c r="B57" s="36">
        <v>75495</v>
      </c>
      <c r="C57" s="37" t="s">
        <v>541</v>
      </c>
      <c r="D57" s="38">
        <v>3660</v>
      </c>
      <c r="E57" s="73">
        <v>3660</v>
      </c>
      <c r="F57" s="39">
        <f t="shared" si="0"/>
        <v>100</v>
      </c>
    </row>
    <row r="58" spans="1:6" s="40" customFormat="1" ht="36.75" customHeight="1">
      <c r="A58" s="36">
        <v>801</v>
      </c>
      <c r="B58" s="36">
        <v>80101</v>
      </c>
      <c r="C58" s="37" t="s">
        <v>501</v>
      </c>
      <c r="D58" s="38">
        <v>5000</v>
      </c>
      <c r="E58" s="73">
        <v>4999.99</v>
      </c>
      <c r="F58" s="39">
        <f t="shared" si="0"/>
        <v>99.9998</v>
      </c>
    </row>
    <row r="59" spans="1:6" s="40" customFormat="1" ht="35.25" customHeight="1">
      <c r="A59" s="36">
        <v>801</v>
      </c>
      <c r="B59" s="36">
        <v>80101</v>
      </c>
      <c r="C59" s="37" t="s">
        <v>502</v>
      </c>
      <c r="D59" s="38">
        <v>41000</v>
      </c>
      <c r="E59" s="73">
        <v>34545.08</v>
      </c>
      <c r="F59" s="39">
        <f t="shared" si="0"/>
        <v>84.25629268292684</v>
      </c>
    </row>
    <row r="60" spans="1:6" s="40" customFormat="1" ht="38.25" customHeight="1">
      <c r="A60" s="36">
        <v>801</v>
      </c>
      <c r="B60" s="36">
        <v>80110</v>
      </c>
      <c r="C60" s="37" t="s">
        <v>503</v>
      </c>
      <c r="D60" s="38">
        <v>5561</v>
      </c>
      <c r="E60" s="73">
        <v>5560.76</v>
      </c>
      <c r="F60" s="39">
        <f t="shared" si="0"/>
        <v>99.99568422945514</v>
      </c>
    </row>
    <row r="61" spans="1:6" s="40" customFormat="1" ht="37.5" customHeight="1">
      <c r="A61" s="36">
        <v>852</v>
      </c>
      <c r="B61" s="36">
        <v>85203</v>
      </c>
      <c r="C61" s="37" t="s">
        <v>504</v>
      </c>
      <c r="D61" s="38">
        <v>7408</v>
      </c>
      <c r="E61" s="73">
        <v>7407.84</v>
      </c>
      <c r="F61" s="39">
        <f t="shared" si="0"/>
        <v>99.99784017278618</v>
      </c>
    </row>
    <row r="62" spans="1:6" s="40" customFormat="1" ht="42" customHeight="1">
      <c r="A62" s="36">
        <v>852</v>
      </c>
      <c r="B62" s="36">
        <v>85203</v>
      </c>
      <c r="C62" s="37" t="s">
        <v>505</v>
      </c>
      <c r="D62" s="38">
        <v>7614</v>
      </c>
      <c r="E62" s="73">
        <v>7614</v>
      </c>
      <c r="F62" s="39">
        <f t="shared" si="0"/>
        <v>100</v>
      </c>
    </row>
    <row r="63" spans="1:6" s="40" customFormat="1" ht="42" customHeight="1">
      <c r="A63" s="36">
        <v>852</v>
      </c>
      <c r="B63" s="36">
        <v>85203</v>
      </c>
      <c r="C63" s="37" t="s">
        <v>542</v>
      </c>
      <c r="D63" s="38">
        <v>7978</v>
      </c>
      <c r="E63" s="73">
        <v>6742.61</v>
      </c>
      <c r="F63" s="39">
        <f t="shared" si="0"/>
        <v>84.51504136375031</v>
      </c>
    </row>
    <row r="64" spans="1:6" s="40" customFormat="1" ht="42" customHeight="1">
      <c r="A64" s="36">
        <v>852</v>
      </c>
      <c r="B64" s="36">
        <v>85219</v>
      </c>
      <c r="C64" s="37" t="s">
        <v>543</v>
      </c>
      <c r="D64" s="38">
        <v>3501</v>
      </c>
      <c r="E64" s="73">
        <v>3500.18</v>
      </c>
      <c r="F64" s="39">
        <f t="shared" si="0"/>
        <v>99.97657812053698</v>
      </c>
    </row>
    <row r="65" spans="1:6" s="40" customFormat="1" ht="27.75" customHeight="1">
      <c r="A65" s="36">
        <v>854</v>
      </c>
      <c r="B65" s="36">
        <v>85407</v>
      </c>
      <c r="C65" s="37" t="s">
        <v>506</v>
      </c>
      <c r="D65" s="38">
        <v>7930</v>
      </c>
      <c r="E65" s="73">
        <v>7930</v>
      </c>
      <c r="F65" s="39">
        <f t="shared" si="0"/>
        <v>100</v>
      </c>
    </row>
    <row r="66" spans="1:6" s="40" customFormat="1" ht="27.75" customHeight="1">
      <c r="A66" s="36">
        <v>900</v>
      </c>
      <c r="B66" s="36">
        <v>90001</v>
      </c>
      <c r="C66" s="37" t="s">
        <v>507</v>
      </c>
      <c r="D66" s="38">
        <v>53000</v>
      </c>
      <c r="E66" s="73">
        <v>53000</v>
      </c>
      <c r="F66" s="39">
        <f t="shared" si="0"/>
        <v>100</v>
      </c>
    </row>
    <row r="67" spans="1:6" s="514" customFormat="1" ht="27.75" customHeight="1">
      <c r="A67" s="511"/>
      <c r="B67" s="512" t="s">
        <v>508</v>
      </c>
      <c r="C67" s="508"/>
      <c r="D67" s="513">
        <f>SUM(D68:D96)</f>
        <v>3193315</v>
      </c>
      <c r="E67" s="513">
        <f>SUM(E68:E96)</f>
        <v>2981727.0000000005</v>
      </c>
      <c r="F67" s="510">
        <f t="shared" si="0"/>
        <v>93.37403294069017</v>
      </c>
    </row>
    <row r="68" spans="1:6" s="40" customFormat="1" ht="42" customHeight="1">
      <c r="A68" s="36">
        <v>600</v>
      </c>
      <c r="B68" s="36">
        <v>60013</v>
      </c>
      <c r="C68" s="37" t="s">
        <v>509</v>
      </c>
      <c r="D68" s="38">
        <v>155000</v>
      </c>
      <c r="E68" s="73">
        <v>155000</v>
      </c>
      <c r="F68" s="39">
        <f t="shared" si="0"/>
        <v>100</v>
      </c>
    </row>
    <row r="69" spans="1:6" s="40" customFormat="1" ht="42" customHeight="1">
      <c r="A69" s="36">
        <v>600</v>
      </c>
      <c r="B69" s="36">
        <v>60014</v>
      </c>
      <c r="C69" s="37" t="s">
        <v>510</v>
      </c>
      <c r="D69" s="38">
        <v>2000000</v>
      </c>
      <c r="E69" s="73">
        <v>2000000</v>
      </c>
      <c r="F69" s="39">
        <f t="shared" si="0"/>
        <v>100</v>
      </c>
    </row>
    <row r="70" spans="1:6" s="40" customFormat="1" ht="42" customHeight="1">
      <c r="A70" s="36">
        <v>630</v>
      </c>
      <c r="B70" s="36">
        <v>63003</v>
      </c>
      <c r="C70" s="37" t="s">
        <v>511</v>
      </c>
      <c r="D70" s="38">
        <v>3059</v>
      </c>
      <c r="E70" s="73">
        <v>3057.33</v>
      </c>
      <c r="F70" s="39">
        <f t="shared" si="0"/>
        <v>99.94540699575025</v>
      </c>
    </row>
    <row r="71" spans="1:6" s="40" customFormat="1" ht="36.75" customHeight="1">
      <c r="A71" s="36">
        <v>754</v>
      </c>
      <c r="B71" s="36">
        <v>75411</v>
      </c>
      <c r="C71" s="37" t="s">
        <v>551</v>
      </c>
      <c r="D71" s="38">
        <v>30000</v>
      </c>
      <c r="E71" s="73">
        <v>30000</v>
      </c>
      <c r="F71" s="39">
        <f t="shared" si="0"/>
        <v>100</v>
      </c>
    </row>
    <row r="72" spans="1:6" s="40" customFormat="1" ht="38.25" customHeight="1">
      <c r="A72" s="36">
        <v>801</v>
      </c>
      <c r="B72" s="36">
        <v>80104</v>
      </c>
      <c r="C72" s="37" t="s">
        <v>512</v>
      </c>
      <c r="D72" s="38">
        <v>143562</v>
      </c>
      <c r="E72" s="73">
        <v>143561.46</v>
      </c>
      <c r="F72" s="39">
        <f t="shared" si="0"/>
        <v>99.99962385589501</v>
      </c>
    </row>
    <row r="73" spans="1:6" s="40" customFormat="1" ht="33" customHeight="1">
      <c r="A73" s="36">
        <v>801</v>
      </c>
      <c r="B73" s="36">
        <v>80104</v>
      </c>
      <c r="C73" s="37" t="s">
        <v>513</v>
      </c>
      <c r="D73" s="38">
        <v>10000</v>
      </c>
      <c r="E73" s="73">
        <v>9987.51</v>
      </c>
      <c r="F73" s="39">
        <f t="shared" si="0"/>
        <v>99.8751</v>
      </c>
    </row>
    <row r="74" spans="1:6" s="40" customFormat="1" ht="27.75" customHeight="1">
      <c r="A74" s="36">
        <v>801</v>
      </c>
      <c r="B74" s="36">
        <v>80104</v>
      </c>
      <c r="C74" s="37" t="s">
        <v>514</v>
      </c>
      <c r="D74" s="38">
        <v>10000</v>
      </c>
      <c r="E74" s="73">
        <v>10000</v>
      </c>
      <c r="F74" s="39">
        <f t="shared" si="0"/>
        <v>100</v>
      </c>
    </row>
    <row r="75" spans="1:6" s="40" customFormat="1" ht="27.75" customHeight="1">
      <c r="A75" s="36">
        <v>801</v>
      </c>
      <c r="B75" s="36">
        <v>80104</v>
      </c>
      <c r="C75" s="37" t="s">
        <v>544</v>
      </c>
      <c r="D75" s="38">
        <v>7000</v>
      </c>
      <c r="E75" s="73">
        <v>6821.14</v>
      </c>
      <c r="F75" s="39">
        <f t="shared" si="0"/>
        <v>97.44485714285715</v>
      </c>
    </row>
    <row r="76" spans="1:6" s="40" customFormat="1" ht="27.75" customHeight="1">
      <c r="A76" s="36">
        <v>801</v>
      </c>
      <c r="B76" s="36">
        <v>80104</v>
      </c>
      <c r="C76" s="37" t="s">
        <v>515</v>
      </c>
      <c r="D76" s="38">
        <v>6000</v>
      </c>
      <c r="E76" s="73">
        <v>6000</v>
      </c>
      <c r="F76" s="39">
        <f t="shared" si="0"/>
        <v>100</v>
      </c>
    </row>
    <row r="77" spans="1:6" s="40" customFormat="1" ht="27.75" customHeight="1">
      <c r="A77" s="36">
        <v>801</v>
      </c>
      <c r="B77" s="36">
        <v>80104</v>
      </c>
      <c r="C77" s="37" t="s">
        <v>545</v>
      </c>
      <c r="D77" s="38">
        <v>6137</v>
      </c>
      <c r="E77" s="73">
        <v>6136.6</v>
      </c>
      <c r="F77" s="39">
        <f t="shared" si="0"/>
        <v>99.9934821574059</v>
      </c>
    </row>
    <row r="78" spans="1:6" s="40" customFormat="1" ht="39" customHeight="1">
      <c r="A78" s="36">
        <v>852</v>
      </c>
      <c r="B78" s="36">
        <v>85219</v>
      </c>
      <c r="C78" s="37" t="s">
        <v>516</v>
      </c>
      <c r="D78" s="38">
        <v>200000</v>
      </c>
      <c r="E78" s="73">
        <v>21371.67</v>
      </c>
      <c r="F78" s="39">
        <f t="shared" si="0"/>
        <v>10.685834999999999</v>
      </c>
    </row>
    <row r="79" spans="1:6" s="40" customFormat="1" ht="39" customHeight="1">
      <c r="A79" s="36">
        <v>921</v>
      </c>
      <c r="B79" s="36">
        <v>92114</v>
      </c>
      <c r="C79" s="37" t="s">
        <v>517</v>
      </c>
      <c r="D79" s="38">
        <v>241948</v>
      </c>
      <c r="E79" s="73">
        <v>240374.73</v>
      </c>
      <c r="F79" s="39">
        <f t="shared" si="0"/>
        <v>99.3497487063336</v>
      </c>
    </row>
    <row r="80" spans="1:6" s="40" customFormat="1" ht="39" customHeight="1">
      <c r="A80" s="36">
        <v>921</v>
      </c>
      <c r="B80" s="36">
        <v>92114</v>
      </c>
      <c r="C80" s="37" t="s">
        <v>518</v>
      </c>
      <c r="D80" s="38">
        <v>51480</v>
      </c>
      <c r="E80" s="73">
        <v>50494.99</v>
      </c>
      <c r="F80" s="39">
        <f aca="true" t="shared" si="1" ref="F80:F97">E80/D80*100</f>
        <v>98.08661616161616</v>
      </c>
    </row>
    <row r="81" spans="1:6" s="40" customFormat="1" ht="39" customHeight="1">
      <c r="A81" s="36">
        <v>921</v>
      </c>
      <c r="B81" s="36">
        <v>92114</v>
      </c>
      <c r="C81" s="37" t="s">
        <v>519</v>
      </c>
      <c r="D81" s="38">
        <v>6759</v>
      </c>
      <c r="E81" s="73">
        <v>6759</v>
      </c>
      <c r="F81" s="39">
        <f t="shared" si="1"/>
        <v>100</v>
      </c>
    </row>
    <row r="82" spans="1:6" s="40" customFormat="1" ht="39" customHeight="1">
      <c r="A82" s="36">
        <v>921</v>
      </c>
      <c r="B82" s="36">
        <v>92114</v>
      </c>
      <c r="C82" s="37" t="s">
        <v>548</v>
      </c>
      <c r="D82" s="38">
        <v>9750</v>
      </c>
      <c r="E82" s="73">
        <v>0</v>
      </c>
      <c r="F82" s="39">
        <f t="shared" si="1"/>
        <v>0</v>
      </c>
    </row>
    <row r="83" spans="1:6" s="40" customFormat="1" ht="42.75" customHeight="1">
      <c r="A83" s="36">
        <v>921</v>
      </c>
      <c r="B83" s="36">
        <v>92114</v>
      </c>
      <c r="C83" s="37" t="s">
        <v>547</v>
      </c>
      <c r="D83" s="38">
        <v>10000</v>
      </c>
      <c r="E83" s="73">
        <v>10000</v>
      </c>
      <c r="F83" s="39">
        <f t="shared" si="1"/>
        <v>100</v>
      </c>
    </row>
    <row r="84" spans="1:6" s="40" customFormat="1" ht="39.75" customHeight="1">
      <c r="A84" s="36">
        <v>921</v>
      </c>
      <c r="B84" s="36">
        <v>92114</v>
      </c>
      <c r="C84" s="37" t="s">
        <v>546</v>
      </c>
      <c r="D84" s="38">
        <v>23780</v>
      </c>
      <c r="E84" s="73">
        <v>23780</v>
      </c>
      <c r="F84" s="39">
        <f t="shared" si="1"/>
        <v>100</v>
      </c>
    </row>
    <row r="85" spans="1:6" s="40" customFormat="1" ht="36.75" customHeight="1">
      <c r="A85" s="36">
        <v>921</v>
      </c>
      <c r="B85" s="36">
        <v>92114</v>
      </c>
      <c r="C85" s="37" t="s">
        <v>520</v>
      </c>
      <c r="D85" s="38">
        <v>12500</v>
      </c>
      <c r="E85" s="73">
        <v>4540.72</v>
      </c>
      <c r="F85" s="39">
        <f t="shared" si="1"/>
        <v>36.32576</v>
      </c>
    </row>
    <row r="86" spans="1:6" s="6" customFormat="1" ht="27" customHeight="1">
      <c r="A86" s="34">
        <v>921</v>
      </c>
      <c r="B86" s="34">
        <v>92114</v>
      </c>
      <c r="C86" s="37" t="s">
        <v>549</v>
      </c>
      <c r="D86" s="32">
        <v>19000</v>
      </c>
      <c r="E86" s="68">
        <v>19000</v>
      </c>
      <c r="F86" s="39">
        <f t="shared" si="1"/>
        <v>100</v>
      </c>
    </row>
    <row r="87" spans="1:6" s="6" customFormat="1" ht="27" customHeight="1">
      <c r="A87" s="34">
        <v>921</v>
      </c>
      <c r="B87" s="34">
        <v>92114</v>
      </c>
      <c r="C87" s="37" t="s">
        <v>521</v>
      </c>
      <c r="D87" s="32">
        <v>107970</v>
      </c>
      <c r="E87" s="68">
        <v>107970</v>
      </c>
      <c r="F87" s="39">
        <f t="shared" si="1"/>
        <v>100</v>
      </c>
    </row>
    <row r="88" spans="1:6" s="6" customFormat="1" ht="27" customHeight="1">
      <c r="A88" s="34">
        <v>921</v>
      </c>
      <c r="B88" s="34">
        <v>92114</v>
      </c>
      <c r="C88" s="37" t="s">
        <v>522</v>
      </c>
      <c r="D88" s="32">
        <v>4000</v>
      </c>
      <c r="E88" s="68">
        <v>3700</v>
      </c>
      <c r="F88" s="39">
        <f t="shared" si="1"/>
        <v>92.5</v>
      </c>
    </row>
    <row r="89" spans="1:6" s="6" customFormat="1" ht="27" customHeight="1">
      <c r="A89" s="34">
        <v>921</v>
      </c>
      <c r="B89" s="34">
        <v>92114</v>
      </c>
      <c r="C89" s="37" t="s">
        <v>523</v>
      </c>
      <c r="D89" s="32">
        <v>11140</v>
      </c>
      <c r="E89" s="68">
        <v>11140</v>
      </c>
      <c r="F89" s="39">
        <f t="shared" si="1"/>
        <v>100</v>
      </c>
    </row>
    <row r="90" spans="1:6" s="6" customFormat="1" ht="27" customHeight="1">
      <c r="A90" s="34">
        <v>921</v>
      </c>
      <c r="B90" s="34">
        <v>92114</v>
      </c>
      <c r="C90" s="37" t="s">
        <v>524</v>
      </c>
      <c r="D90" s="32">
        <v>26230</v>
      </c>
      <c r="E90" s="68">
        <v>26230</v>
      </c>
      <c r="F90" s="39">
        <f t="shared" si="1"/>
        <v>100</v>
      </c>
    </row>
    <row r="91" spans="1:6" s="6" customFormat="1" ht="39.75" customHeight="1">
      <c r="A91" s="34">
        <v>921</v>
      </c>
      <c r="B91" s="34">
        <v>92114</v>
      </c>
      <c r="C91" s="37" t="s">
        <v>550</v>
      </c>
      <c r="D91" s="32">
        <v>4000</v>
      </c>
      <c r="E91" s="68">
        <v>3870.97</v>
      </c>
      <c r="F91" s="39">
        <f t="shared" si="1"/>
        <v>96.77425</v>
      </c>
    </row>
    <row r="92" spans="1:6" s="6" customFormat="1" ht="27" customHeight="1">
      <c r="A92" s="34">
        <v>921</v>
      </c>
      <c r="B92" s="34">
        <v>92116</v>
      </c>
      <c r="C92" s="37" t="s">
        <v>525</v>
      </c>
      <c r="D92" s="32">
        <v>35000</v>
      </c>
      <c r="E92" s="68">
        <v>35000</v>
      </c>
      <c r="F92" s="39">
        <f t="shared" si="1"/>
        <v>100</v>
      </c>
    </row>
    <row r="93" spans="1:6" s="40" customFormat="1" ht="28.5" customHeight="1">
      <c r="A93" s="36">
        <v>921</v>
      </c>
      <c r="B93" s="36">
        <v>92116</v>
      </c>
      <c r="C93" s="37" t="s">
        <v>526</v>
      </c>
      <c r="D93" s="38">
        <v>12000</v>
      </c>
      <c r="E93" s="73">
        <v>12000</v>
      </c>
      <c r="F93" s="39">
        <f t="shared" si="1"/>
        <v>100</v>
      </c>
    </row>
    <row r="94" spans="1:6" s="6" customFormat="1" ht="27" customHeight="1">
      <c r="A94" s="34">
        <v>921</v>
      </c>
      <c r="B94" s="34">
        <v>92118</v>
      </c>
      <c r="C94" s="37" t="s">
        <v>527</v>
      </c>
      <c r="D94" s="32">
        <v>12000</v>
      </c>
      <c r="E94" s="68">
        <v>7190</v>
      </c>
      <c r="F94" s="39">
        <f t="shared" si="1"/>
        <v>59.916666666666664</v>
      </c>
    </row>
    <row r="95" spans="1:6" s="6" customFormat="1" ht="36.75" customHeight="1">
      <c r="A95" s="34">
        <v>921</v>
      </c>
      <c r="B95" s="34">
        <v>92118</v>
      </c>
      <c r="C95" s="37" t="s">
        <v>528</v>
      </c>
      <c r="D95" s="32">
        <v>7000</v>
      </c>
      <c r="E95" s="68">
        <v>5990</v>
      </c>
      <c r="F95" s="39">
        <f t="shared" si="1"/>
        <v>85.57142857142857</v>
      </c>
    </row>
    <row r="96" spans="1:6" s="6" customFormat="1" ht="25.5" customHeight="1">
      <c r="A96" s="34">
        <v>921</v>
      </c>
      <c r="B96" s="34">
        <v>92118</v>
      </c>
      <c r="C96" s="37" t="s">
        <v>529</v>
      </c>
      <c r="D96" s="32">
        <v>28000</v>
      </c>
      <c r="E96" s="68">
        <v>21750.88</v>
      </c>
      <c r="F96" s="39">
        <f t="shared" si="1"/>
        <v>77.68171428571429</v>
      </c>
    </row>
    <row r="97" spans="1:6" s="27" customFormat="1" ht="27" customHeight="1">
      <c r="A97" s="524"/>
      <c r="B97" s="524"/>
      <c r="C97" s="523" t="s">
        <v>285</v>
      </c>
      <c r="D97" s="525">
        <f>SUM(D67,D49,D6)</f>
        <v>38311512</v>
      </c>
      <c r="E97" s="525">
        <f>SUM(E67,E49,E6)</f>
        <v>35990504.79</v>
      </c>
      <c r="F97" s="510">
        <f t="shared" si="1"/>
        <v>93.94174991057518</v>
      </c>
    </row>
    <row r="98" ht="12.75">
      <c r="C98" s="40"/>
    </row>
    <row r="99" ht="12.75">
      <c r="C99" s="40"/>
    </row>
    <row r="100" ht="12.75">
      <c r="C100" s="40"/>
    </row>
    <row r="101" ht="12.75">
      <c r="C101" s="40"/>
    </row>
    <row r="102" ht="12.75">
      <c r="C102" s="40"/>
    </row>
    <row r="103" ht="12.75">
      <c r="C103" s="40"/>
    </row>
    <row r="104" ht="12.75">
      <c r="C104" s="40"/>
    </row>
    <row r="105" ht="12.75">
      <c r="C105" s="40"/>
    </row>
    <row r="106" ht="12.75">
      <c r="C106" s="40"/>
    </row>
    <row r="107" ht="12.75">
      <c r="C107" s="40"/>
    </row>
    <row r="108" ht="12.75">
      <c r="C108" s="40"/>
    </row>
    <row r="109" ht="12.75">
      <c r="C109" s="40"/>
    </row>
    <row r="110" ht="12.75">
      <c r="C110" s="40"/>
    </row>
    <row r="111" ht="12.75">
      <c r="C111" s="40"/>
    </row>
    <row r="112" ht="12.75">
      <c r="C112" s="40"/>
    </row>
    <row r="113" ht="12.75">
      <c r="C113" s="40"/>
    </row>
    <row r="114" ht="12.75">
      <c r="C114" s="40"/>
    </row>
    <row r="115" ht="12.75">
      <c r="C115" s="40"/>
    </row>
    <row r="116" ht="12.75">
      <c r="C116" s="40"/>
    </row>
    <row r="117" ht="12.75">
      <c r="C117" s="40"/>
    </row>
    <row r="118" ht="12.75">
      <c r="C118" s="40"/>
    </row>
    <row r="119" ht="12.75">
      <c r="C119" s="40"/>
    </row>
    <row r="120" ht="12.75">
      <c r="C120" s="40"/>
    </row>
    <row r="121" ht="12.75">
      <c r="C121" s="40"/>
    </row>
    <row r="122" ht="12.75">
      <c r="C122" s="40"/>
    </row>
    <row r="123" ht="12.75">
      <c r="C123" s="40"/>
    </row>
    <row r="124" ht="12.75">
      <c r="C124" s="40"/>
    </row>
    <row r="125" ht="12.75">
      <c r="C125" s="40"/>
    </row>
    <row r="126" ht="12.75">
      <c r="C126" s="40"/>
    </row>
    <row r="127" ht="12.75">
      <c r="C127" s="40"/>
    </row>
    <row r="128" ht="12.75">
      <c r="C128" s="40"/>
    </row>
    <row r="129" ht="12.75">
      <c r="C129" s="40"/>
    </row>
    <row r="130" ht="12.75">
      <c r="C130" s="40"/>
    </row>
    <row r="131" ht="12.75">
      <c r="C131" s="40"/>
    </row>
    <row r="132" ht="12.75">
      <c r="C132" s="40"/>
    </row>
    <row r="133" ht="12.75">
      <c r="C133" s="40"/>
    </row>
    <row r="134" ht="12.75">
      <c r="C134" s="40"/>
    </row>
    <row r="135" ht="12.75">
      <c r="C135" s="40"/>
    </row>
    <row r="136" ht="12.75">
      <c r="C136" s="40"/>
    </row>
    <row r="137" ht="12.75">
      <c r="C137" s="40"/>
    </row>
    <row r="138" ht="12.75">
      <c r="C138" s="40"/>
    </row>
    <row r="139" ht="12.75">
      <c r="C139" s="40"/>
    </row>
    <row r="140" ht="12.75">
      <c r="C140" s="40"/>
    </row>
    <row r="141" ht="12.75">
      <c r="C141" s="40"/>
    </row>
    <row r="142" ht="12.75">
      <c r="C142" s="40"/>
    </row>
    <row r="143" ht="12.75">
      <c r="C143" s="40"/>
    </row>
    <row r="144" ht="12.75">
      <c r="C144" s="40"/>
    </row>
    <row r="145" ht="12.75">
      <c r="C145" s="40"/>
    </row>
    <row r="146" ht="12.75">
      <c r="C146" s="40"/>
    </row>
    <row r="147" ht="12.75">
      <c r="C147" s="40"/>
    </row>
    <row r="148" ht="12.75">
      <c r="C148" s="40"/>
    </row>
    <row r="149" ht="12.75">
      <c r="C149" s="40"/>
    </row>
    <row r="150" ht="12.75">
      <c r="C150" s="40"/>
    </row>
    <row r="151" ht="12.75">
      <c r="C151" s="40"/>
    </row>
    <row r="152" ht="12.75">
      <c r="C152" s="40"/>
    </row>
    <row r="153" ht="12.75">
      <c r="C153" s="40"/>
    </row>
    <row r="154" ht="12.75">
      <c r="C154" s="40"/>
    </row>
    <row r="155" ht="12.75">
      <c r="C155" s="40"/>
    </row>
    <row r="156" ht="12.75">
      <c r="C156" s="40"/>
    </row>
    <row r="157" ht="12.75">
      <c r="C157" s="40"/>
    </row>
    <row r="158" ht="12.75">
      <c r="C158" s="40"/>
    </row>
    <row r="159" ht="12.75">
      <c r="C159" s="40"/>
    </row>
    <row r="160" ht="12.75">
      <c r="C160" s="40"/>
    </row>
    <row r="161" ht="12.75">
      <c r="C161" s="40"/>
    </row>
    <row r="162" ht="12.75">
      <c r="C162" s="40"/>
    </row>
    <row r="163" ht="12.75">
      <c r="C163" s="40"/>
    </row>
    <row r="164" ht="12.75">
      <c r="C164" s="40"/>
    </row>
    <row r="165" ht="12.75">
      <c r="C165" s="40"/>
    </row>
    <row r="166" ht="12.75">
      <c r="C166" s="40"/>
    </row>
    <row r="167" ht="12.75">
      <c r="C167" s="40"/>
    </row>
    <row r="168" ht="12.75">
      <c r="C168" s="40"/>
    </row>
    <row r="169" ht="12.75">
      <c r="C169" s="40"/>
    </row>
    <row r="170" ht="12.75">
      <c r="C170" s="40"/>
    </row>
    <row r="171" ht="12.75">
      <c r="C171" s="40"/>
    </row>
    <row r="172" ht="12.75">
      <c r="C172" s="40"/>
    </row>
    <row r="173" ht="12.75">
      <c r="C173" s="40"/>
    </row>
    <row r="174" ht="12.75">
      <c r="C174" s="40"/>
    </row>
    <row r="175" ht="12.75">
      <c r="C175" s="40"/>
    </row>
    <row r="176" ht="12.75">
      <c r="C176" s="40"/>
    </row>
    <row r="177" ht="12.75">
      <c r="C177" s="40"/>
    </row>
    <row r="178" ht="12.75">
      <c r="C178" s="40"/>
    </row>
    <row r="179" ht="12.75">
      <c r="C179" s="40"/>
    </row>
    <row r="180" ht="12.75">
      <c r="C180" s="40"/>
    </row>
    <row r="181" ht="12.75">
      <c r="C181" s="40"/>
    </row>
    <row r="182" ht="12.75">
      <c r="C182" s="40"/>
    </row>
    <row r="183" ht="12.75">
      <c r="C183" s="40"/>
    </row>
    <row r="184" ht="12.75">
      <c r="C184" s="40"/>
    </row>
    <row r="185" ht="12.75">
      <c r="C185" s="40"/>
    </row>
    <row r="186" ht="12.75">
      <c r="C186" s="40"/>
    </row>
    <row r="187" ht="12.75">
      <c r="C187" s="40"/>
    </row>
    <row r="188" ht="12.75">
      <c r="C188" s="40"/>
    </row>
    <row r="189" ht="12.75">
      <c r="C189" s="40"/>
    </row>
    <row r="190" ht="12.75">
      <c r="C190" s="40"/>
    </row>
    <row r="191" ht="12.75">
      <c r="C191" s="40"/>
    </row>
    <row r="192" ht="12.75">
      <c r="C192" s="40"/>
    </row>
    <row r="193" ht="12.75">
      <c r="C193" s="40"/>
    </row>
    <row r="194" ht="12.75">
      <c r="C194" s="40"/>
    </row>
    <row r="195" ht="12.75">
      <c r="C195" s="40"/>
    </row>
    <row r="196" ht="12.75">
      <c r="C196" s="40"/>
    </row>
    <row r="197" ht="12.75">
      <c r="C197" s="40"/>
    </row>
    <row r="198" ht="12.75">
      <c r="C198" s="40"/>
    </row>
    <row r="199" ht="12.75">
      <c r="C199" s="40"/>
    </row>
    <row r="200" ht="12.75">
      <c r="C200" s="40"/>
    </row>
    <row r="201" ht="12.75">
      <c r="C201" s="40"/>
    </row>
    <row r="202" ht="12.75">
      <c r="C202" s="40"/>
    </row>
    <row r="203" ht="12.75">
      <c r="C203" s="40"/>
    </row>
    <row r="204" ht="12.75">
      <c r="C204" s="40"/>
    </row>
    <row r="205" ht="12.75">
      <c r="C205" s="40"/>
    </row>
    <row r="206" ht="12.75">
      <c r="C206" s="40"/>
    </row>
    <row r="207" ht="12.75">
      <c r="C207" s="40"/>
    </row>
    <row r="208" ht="12.75">
      <c r="C208" s="40"/>
    </row>
    <row r="209" ht="12.75">
      <c r="C209" s="40"/>
    </row>
    <row r="210" ht="12.75">
      <c r="C210" s="40"/>
    </row>
    <row r="211" ht="12.75">
      <c r="C211" s="40"/>
    </row>
    <row r="212" ht="12.75">
      <c r="C212" s="40"/>
    </row>
    <row r="213" ht="12.75">
      <c r="C213" s="40"/>
    </row>
    <row r="214" ht="12.75">
      <c r="C214" s="40"/>
    </row>
    <row r="215" ht="12.75">
      <c r="C215" s="40"/>
    </row>
    <row r="216" ht="12.75">
      <c r="C216" s="40"/>
    </row>
    <row r="217" ht="12.75">
      <c r="C217" s="40"/>
    </row>
    <row r="218" ht="12.75">
      <c r="C218" s="40"/>
    </row>
    <row r="219" ht="12.75">
      <c r="C219" s="40"/>
    </row>
    <row r="220" ht="12.75">
      <c r="C220" s="40"/>
    </row>
    <row r="221" ht="12.75">
      <c r="C221" s="40"/>
    </row>
    <row r="222" ht="12.75">
      <c r="C222" s="40"/>
    </row>
    <row r="223" ht="12.75">
      <c r="C223" s="40"/>
    </row>
    <row r="224" ht="12.75">
      <c r="C224" s="40"/>
    </row>
    <row r="225" ht="12.75">
      <c r="C225" s="40"/>
    </row>
    <row r="226" ht="12.75">
      <c r="C226" s="40"/>
    </row>
    <row r="227" ht="12.75">
      <c r="C227" s="40"/>
    </row>
    <row r="228" ht="12.75">
      <c r="C228" s="40"/>
    </row>
    <row r="229" ht="12.75">
      <c r="C229" s="40"/>
    </row>
    <row r="230" ht="12.75">
      <c r="C230" s="40"/>
    </row>
    <row r="231" ht="12.75">
      <c r="C231" s="40"/>
    </row>
    <row r="232" ht="12.75">
      <c r="C232" s="40"/>
    </row>
    <row r="233" ht="12.75">
      <c r="C233" s="40"/>
    </row>
    <row r="234" ht="12.75">
      <c r="C234" s="40"/>
    </row>
    <row r="235" ht="12.75">
      <c r="C235" s="40"/>
    </row>
    <row r="236" ht="12.75">
      <c r="C236" s="40"/>
    </row>
    <row r="237" ht="12.75">
      <c r="C237" s="40"/>
    </row>
    <row r="238" ht="12.75">
      <c r="C238" s="40"/>
    </row>
    <row r="239" ht="12.75">
      <c r="C239" s="40"/>
    </row>
    <row r="240" ht="12.75">
      <c r="C240" s="40"/>
    </row>
    <row r="241" ht="12.75">
      <c r="C241" s="40"/>
    </row>
    <row r="242" ht="12.75">
      <c r="C242" s="40"/>
    </row>
    <row r="243" ht="12.75">
      <c r="C243" s="40"/>
    </row>
    <row r="244" ht="12.75">
      <c r="C244" s="40"/>
    </row>
    <row r="245" ht="12.75">
      <c r="C245" s="40"/>
    </row>
    <row r="246" ht="12.75">
      <c r="C246" s="40"/>
    </row>
    <row r="247" ht="12.75">
      <c r="C247" s="40"/>
    </row>
    <row r="248" ht="12.75">
      <c r="C248" s="40"/>
    </row>
    <row r="249" ht="12.75">
      <c r="C249" s="40"/>
    </row>
    <row r="250" ht="12.75">
      <c r="C250" s="40"/>
    </row>
    <row r="251" ht="12.75">
      <c r="C251" s="40"/>
    </row>
    <row r="252" ht="12.75">
      <c r="C252" s="40"/>
    </row>
    <row r="253" ht="12.75">
      <c r="C253" s="40"/>
    </row>
    <row r="254" ht="12.75">
      <c r="C254" s="40"/>
    </row>
    <row r="255" ht="12.75">
      <c r="C255" s="40"/>
    </row>
    <row r="256" ht="12.75">
      <c r="C256" s="40"/>
    </row>
    <row r="257" ht="12.75">
      <c r="C257" s="40"/>
    </row>
    <row r="258" ht="12.75">
      <c r="C258" s="40"/>
    </row>
    <row r="259" ht="12.75">
      <c r="C259" s="40"/>
    </row>
    <row r="260" ht="12.75">
      <c r="C260" s="40"/>
    </row>
    <row r="261" ht="12.75">
      <c r="C261" s="40"/>
    </row>
    <row r="262" ht="12.75">
      <c r="C262" s="40"/>
    </row>
    <row r="263" ht="12.75">
      <c r="C263" s="40"/>
    </row>
    <row r="264" ht="12.75">
      <c r="C264" s="40"/>
    </row>
    <row r="265" ht="12.75">
      <c r="C265" s="40"/>
    </row>
    <row r="266" ht="12.75">
      <c r="C266" s="40"/>
    </row>
    <row r="267" ht="12.75">
      <c r="C267" s="40"/>
    </row>
    <row r="268" ht="12.75">
      <c r="C268" s="40"/>
    </row>
    <row r="269" ht="12.75">
      <c r="C269" s="40"/>
    </row>
    <row r="270" ht="12.75">
      <c r="C270" s="40"/>
    </row>
    <row r="271" ht="12.75">
      <c r="C271" s="40"/>
    </row>
    <row r="272" ht="12.75">
      <c r="C272" s="40"/>
    </row>
    <row r="273" ht="12.75">
      <c r="C273" s="40"/>
    </row>
    <row r="274" ht="12.75">
      <c r="C274" s="40"/>
    </row>
    <row r="275" ht="12.75">
      <c r="C275" s="40"/>
    </row>
    <row r="276" ht="12.75">
      <c r="C276" s="40"/>
    </row>
    <row r="277" ht="12.75">
      <c r="C277" s="40"/>
    </row>
    <row r="278" ht="12.75">
      <c r="C278" s="40"/>
    </row>
    <row r="279" ht="12.75">
      <c r="C279" s="40"/>
    </row>
    <row r="280" ht="12.75">
      <c r="C280" s="40"/>
    </row>
    <row r="281" ht="12.75">
      <c r="C281" s="40"/>
    </row>
    <row r="282" ht="12.75">
      <c r="C282" s="40"/>
    </row>
    <row r="283" ht="12.75">
      <c r="C283" s="40"/>
    </row>
    <row r="284" ht="12.75">
      <c r="C284" s="40"/>
    </row>
    <row r="285" ht="12.75">
      <c r="C285" s="40"/>
    </row>
    <row r="286" ht="12.75">
      <c r="C286" s="40"/>
    </row>
    <row r="287" ht="12.75">
      <c r="C287" s="40"/>
    </row>
    <row r="288" ht="12.75">
      <c r="C288" s="40"/>
    </row>
    <row r="289" ht="12.75">
      <c r="C289" s="40"/>
    </row>
    <row r="290" ht="12.75">
      <c r="C290" s="40"/>
    </row>
    <row r="291" ht="12.75">
      <c r="C291" s="40"/>
    </row>
    <row r="292" ht="12.75">
      <c r="C292" s="40"/>
    </row>
    <row r="293" ht="12.75">
      <c r="C293" s="40"/>
    </row>
    <row r="294" ht="12.75">
      <c r="C294" s="40"/>
    </row>
    <row r="295" ht="12.75">
      <c r="C295" s="40"/>
    </row>
    <row r="296" ht="12.75">
      <c r="C296" s="40"/>
    </row>
    <row r="297" ht="12.75">
      <c r="C297" s="40"/>
    </row>
    <row r="298" ht="12.75">
      <c r="C298" s="40"/>
    </row>
    <row r="299" ht="12.75">
      <c r="C299" s="40"/>
    </row>
    <row r="300" ht="12.75">
      <c r="C300" s="40"/>
    </row>
    <row r="301" ht="12.75">
      <c r="C301" s="40"/>
    </row>
    <row r="302" ht="12.75">
      <c r="C302" s="40"/>
    </row>
    <row r="303" ht="12.75">
      <c r="C303" s="40"/>
    </row>
    <row r="304" ht="12.75">
      <c r="C304" s="40"/>
    </row>
    <row r="305" ht="12.75">
      <c r="C305" s="40"/>
    </row>
    <row r="306" ht="12.75">
      <c r="C306" s="40"/>
    </row>
    <row r="307" ht="12.75">
      <c r="C307" s="40"/>
    </row>
    <row r="308" ht="12.75">
      <c r="C308" s="40"/>
    </row>
    <row r="309" ht="12.75">
      <c r="C309" s="40"/>
    </row>
    <row r="310" ht="12.75">
      <c r="C310" s="40"/>
    </row>
    <row r="311" ht="12.75">
      <c r="C311" s="40"/>
    </row>
    <row r="312" ht="12.75">
      <c r="C312" s="40"/>
    </row>
    <row r="313" ht="12.75">
      <c r="C313" s="40"/>
    </row>
    <row r="314" ht="12.75">
      <c r="C314" s="40"/>
    </row>
    <row r="315" ht="12.75">
      <c r="C315" s="40"/>
    </row>
    <row r="316" ht="12.75">
      <c r="C316" s="40"/>
    </row>
    <row r="317" ht="12.75">
      <c r="C317" s="40"/>
    </row>
    <row r="318" ht="12.75">
      <c r="C318" s="40"/>
    </row>
    <row r="319" ht="12.75">
      <c r="C319" s="40"/>
    </row>
    <row r="320" ht="12.75">
      <c r="C320" s="40"/>
    </row>
    <row r="321" ht="12.75">
      <c r="C321" s="40"/>
    </row>
    <row r="322" ht="12.75">
      <c r="C322" s="40"/>
    </row>
    <row r="323" ht="12.75">
      <c r="C323" s="40"/>
    </row>
    <row r="324" ht="12.75">
      <c r="C324" s="40"/>
    </row>
    <row r="325" ht="12.75">
      <c r="C325" s="40"/>
    </row>
    <row r="326" ht="12.75">
      <c r="C326" s="40"/>
    </row>
    <row r="327" ht="12.75">
      <c r="C327" s="40"/>
    </row>
    <row r="328" ht="12.75">
      <c r="C328" s="40"/>
    </row>
    <row r="329" ht="12.75">
      <c r="C329" s="40"/>
    </row>
    <row r="330" ht="12.75">
      <c r="C330" s="40"/>
    </row>
    <row r="331" ht="12.75">
      <c r="C331" s="40"/>
    </row>
    <row r="332" ht="12.75">
      <c r="C332" s="40"/>
    </row>
    <row r="333" ht="12.75">
      <c r="C333" s="40"/>
    </row>
    <row r="334" ht="12.75">
      <c r="C334" s="40"/>
    </row>
    <row r="335" ht="12.75">
      <c r="C335" s="40"/>
    </row>
    <row r="336" ht="12.75">
      <c r="C336" s="40"/>
    </row>
    <row r="337" ht="12.75">
      <c r="C337" s="40"/>
    </row>
    <row r="338" ht="12.75">
      <c r="C338" s="40"/>
    </row>
    <row r="339" ht="12.75">
      <c r="C339" s="40"/>
    </row>
    <row r="340" ht="12.75">
      <c r="C340" s="40"/>
    </row>
    <row r="341" ht="12.75">
      <c r="C341" s="40"/>
    </row>
    <row r="342" ht="12.75">
      <c r="C342" s="40"/>
    </row>
    <row r="343" ht="12.75">
      <c r="C343" s="40"/>
    </row>
    <row r="344" ht="12.75">
      <c r="C344" s="40"/>
    </row>
    <row r="345" ht="12.75">
      <c r="C345" s="40"/>
    </row>
    <row r="346" ht="12.75">
      <c r="C346" s="40"/>
    </row>
    <row r="347" ht="12.75">
      <c r="C347" s="40"/>
    </row>
    <row r="348" ht="12.75">
      <c r="C348" s="40"/>
    </row>
    <row r="349" ht="12.75">
      <c r="C349" s="40"/>
    </row>
    <row r="350" ht="12.75">
      <c r="C350" s="40"/>
    </row>
    <row r="351" ht="12.75">
      <c r="C351" s="40"/>
    </row>
    <row r="352" ht="12.75">
      <c r="C352" s="40"/>
    </row>
    <row r="353" ht="12.75">
      <c r="C353" s="40"/>
    </row>
    <row r="354" ht="12.75">
      <c r="C354" s="40"/>
    </row>
    <row r="355" ht="12.75">
      <c r="C355" s="40"/>
    </row>
    <row r="356" ht="12.75">
      <c r="C356" s="40"/>
    </row>
    <row r="357" ht="12.75">
      <c r="C357" s="40"/>
    </row>
    <row r="358" ht="12.75">
      <c r="C358" s="40"/>
    </row>
    <row r="359" ht="12.75">
      <c r="C359" s="40"/>
    </row>
    <row r="360" ht="12.75">
      <c r="C360" s="40"/>
    </row>
    <row r="361" ht="12.75">
      <c r="C361" s="40"/>
    </row>
    <row r="362" ht="12.75">
      <c r="C362" s="40"/>
    </row>
    <row r="363" ht="12.75">
      <c r="C363" s="40"/>
    </row>
    <row r="364" ht="12.75">
      <c r="C364" s="40"/>
    </row>
    <row r="365" ht="12.75">
      <c r="C365" s="40"/>
    </row>
    <row r="366" ht="12.75">
      <c r="C366" s="40"/>
    </row>
    <row r="367" ht="12.75">
      <c r="C367" s="40"/>
    </row>
    <row r="368" ht="12.75">
      <c r="C368" s="40"/>
    </row>
    <row r="369" ht="12.75">
      <c r="C369" s="40"/>
    </row>
    <row r="370" ht="12.75">
      <c r="C370" s="40"/>
    </row>
    <row r="371" ht="12.75">
      <c r="C371" s="40"/>
    </row>
    <row r="372" ht="12.75">
      <c r="C372" s="40"/>
    </row>
    <row r="373" ht="12.75">
      <c r="C373" s="40"/>
    </row>
    <row r="374" ht="12.75">
      <c r="C374" s="40"/>
    </row>
    <row r="375" ht="12.75">
      <c r="C375" s="40"/>
    </row>
    <row r="376" ht="12.75">
      <c r="C376" s="40"/>
    </row>
    <row r="377" ht="12.75">
      <c r="C377" s="40"/>
    </row>
    <row r="378" ht="12.75">
      <c r="C378" s="40"/>
    </row>
    <row r="379" ht="12.75">
      <c r="C379" s="40"/>
    </row>
    <row r="380" ht="12.75">
      <c r="C380" s="40"/>
    </row>
    <row r="381" ht="12.75">
      <c r="C381" s="40"/>
    </row>
    <row r="382" ht="12.75">
      <c r="C382" s="40"/>
    </row>
    <row r="383" ht="12.75">
      <c r="C383" s="40"/>
    </row>
    <row r="384" ht="12.75">
      <c r="C384" s="40"/>
    </row>
    <row r="385" ht="12.75">
      <c r="C385" s="40"/>
    </row>
    <row r="386" ht="12.75">
      <c r="C386" s="40"/>
    </row>
    <row r="387" ht="12.75">
      <c r="C387" s="40"/>
    </row>
    <row r="388" ht="12.75">
      <c r="C388" s="40"/>
    </row>
    <row r="389" ht="12.75">
      <c r="C389" s="40"/>
    </row>
    <row r="390" ht="12.75">
      <c r="C390" s="40"/>
    </row>
    <row r="391" ht="12.75">
      <c r="C391" s="40"/>
    </row>
    <row r="392" ht="12.75">
      <c r="C392" s="40"/>
    </row>
    <row r="393" ht="12.75">
      <c r="C393" s="40"/>
    </row>
    <row r="394" ht="12.75">
      <c r="C394" s="40"/>
    </row>
    <row r="395" ht="12.75">
      <c r="C395" s="40"/>
    </row>
    <row r="396" ht="12.75">
      <c r="C396" s="40"/>
    </row>
    <row r="397" ht="12.75">
      <c r="C397" s="40"/>
    </row>
    <row r="398" ht="12.75">
      <c r="C398" s="40"/>
    </row>
    <row r="399" ht="12.75">
      <c r="C399" s="40"/>
    </row>
    <row r="400" ht="12.75">
      <c r="C400" s="40"/>
    </row>
    <row r="401" ht="12.75">
      <c r="C401" s="40"/>
    </row>
    <row r="402" ht="12.75">
      <c r="C402" s="40"/>
    </row>
    <row r="403" ht="12.75">
      <c r="C403" s="40"/>
    </row>
    <row r="404" ht="12.75">
      <c r="C404" s="40"/>
    </row>
    <row r="405" ht="12.75">
      <c r="C405" s="40"/>
    </row>
    <row r="406" ht="12.75">
      <c r="C406" s="40"/>
    </row>
    <row r="407" ht="12.75">
      <c r="C407" s="40"/>
    </row>
    <row r="408" ht="12.75">
      <c r="C408" s="40"/>
    </row>
    <row r="409" ht="12.75">
      <c r="C409" s="40"/>
    </row>
    <row r="410" ht="12.75">
      <c r="C410" s="40"/>
    </row>
    <row r="411" ht="12.75">
      <c r="C411" s="40"/>
    </row>
    <row r="412" ht="12.75">
      <c r="C412" s="40"/>
    </row>
    <row r="413" ht="12.75">
      <c r="C413" s="40"/>
    </row>
    <row r="414" ht="12.75">
      <c r="C414" s="40"/>
    </row>
    <row r="415" ht="12.75">
      <c r="C415" s="40"/>
    </row>
    <row r="416" ht="12.75">
      <c r="C416" s="40"/>
    </row>
    <row r="417" ht="12.75">
      <c r="C417" s="40"/>
    </row>
    <row r="418" ht="12.75">
      <c r="C418" s="40"/>
    </row>
    <row r="419" ht="12.75">
      <c r="C419" s="40"/>
    </row>
    <row r="420" ht="12.75">
      <c r="C420" s="40"/>
    </row>
    <row r="421" ht="12.75">
      <c r="C421" s="40"/>
    </row>
    <row r="422" ht="12.75">
      <c r="C422" s="40"/>
    </row>
    <row r="423" ht="12.75">
      <c r="C423" s="40"/>
    </row>
    <row r="424" ht="12.75">
      <c r="C424" s="40"/>
    </row>
    <row r="425" ht="12.75">
      <c r="C425" s="40"/>
    </row>
    <row r="426" ht="12.75">
      <c r="C426" s="40"/>
    </row>
    <row r="427" ht="12.75">
      <c r="C427" s="40"/>
    </row>
    <row r="428" ht="12.75">
      <c r="C428" s="40"/>
    </row>
    <row r="429" ht="12.75">
      <c r="C429" s="40"/>
    </row>
    <row r="430" ht="12.75">
      <c r="C430" s="40"/>
    </row>
    <row r="431" ht="12.75">
      <c r="C431" s="40"/>
    </row>
    <row r="432" ht="12.75">
      <c r="C432" s="40"/>
    </row>
    <row r="433" ht="12.75">
      <c r="C433" s="40"/>
    </row>
    <row r="434" ht="12.75">
      <c r="C434" s="40"/>
    </row>
    <row r="435" ht="12.75">
      <c r="C435" s="40"/>
    </row>
    <row r="436" ht="12.75">
      <c r="C436" s="40"/>
    </row>
    <row r="437" ht="12.75">
      <c r="C437" s="40"/>
    </row>
    <row r="438" ht="12.75">
      <c r="C438" s="40"/>
    </row>
    <row r="439" ht="12.75">
      <c r="C439" s="40"/>
    </row>
    <row r="440" ht="12.75">
      <c r="C440" s="40"/>
    </row>
    <row r="441" ht="12.75">
      <c r="C441" s="40"/>
    </row>
    <row r="442" ht="12.75">
      <c r="C442" s="40"/>
    </row>
    <row r="443" ht="12.75">
      <c r="C443" s="40"/>
    </row>
    <row r="444" ht="12.75">
      <c r="C444" s="40"/>
    </row>
    <row r="445" ht="12.75">
      <c r="C445" s="40"/>
    </row>
    <row r="446" ht="12.75">
      <c r="C446" s="40"/>
    </row>
    <row r="447" ht="12.75">
      <c r="C447" s="40"/>
    </row>
    <row r="448" ht="12.75">
      <c r="C448" s="40"/>
    </row>
    <row r="449" ht="12.75">
      <c r="C449" s="40"/>
    </row>
    <row r="450" ht="12.75">
      <c r="C450" s="40"/>
    </row>
    <row r="451" ht="12.75">
      <c r="C451" s="40"/>
    </row>
    <row r="452" ht="12.75">
      <c r="C452" s="40"/>
    </row>
    <row r="453" ht="12.75">
      <c r="C453" s="40"/>
    </row>
    <row r="454" ht="12.75">
      <c r="C454" s="40"/>
    </row>
    <row r="455" ht="12.75">
      <c r="C455" s="40"/>
    </row>
    <row r="456" ht="12.75">
      <c r="C456" s="40"/>
    </row>
    <row r="457" ht="12.75">
      <c r="C457" s="40"/>
    </row>
    <row r="458" ht="12.75">
      <c r="C458" s="40"/>
    </row>
    <row r="459" ht="12.75">
      <c r="C459" s="40"/>
    </row>
    <row r="460" ht="12.75">
      <c r="C460" s="40"/>
    </row>
    <row r="461" ht="12.75">
      <c r="C461" s="40"/>
    </row>
    <row r="462" ht="12.75">
      <c r="C462" s="40"/>
    </row>
    <row r="463" ht="12.75">
      <c r="C463" s="40"/>
    </row>
    <row r="464" ht="12.75">
      <c r="C464" s="40"/>
    </row>
    <row r="465" ht="12.75">
      <c r="C465" s="40"/>
    </row>
    <row r="466" ht="12.75">
      <c r="C466" s="40"/>
    </row>
    <row r="467" ht="12.75">
      <c r="C467" s="40"/>
    </row>
    <row r="468" ht="12.75">
      <c r="C468" s="40"/>
    </row>
    <row r="469" ht="12.75">
      <c r="C469" s="40"/>
    </row>
    <row r="470" ht="12.75">
      <c r="C470" s="40"/>
    </row>
    <row r="471" ht="12.75">
      <c r="C471" s="40"/>
    </row>
    <row r="472" ht="12.75">
      <c r="C472" s="40"/>
    </row>
    <row r="473" ht="12.75">
      <c r="C473" s="40"/>
    </row>
    <row r="474" ht="12.75">
      <c r="C474" s="40"/>
    </row>
    <row r="475" ht="12.75">
      <c r="C475" s="40"/>
    </row>
    <row r="476" ht="12.75">
      <c r="C476" s="40"/>
    </row>
    <row r="477" ht="12.75">
      <c r="C477" s="40"/>
    </row>
    <row r="478" ht="12.75">
      <c r="C478" s="40"/>
    </row>
    <row r="479" ht="12.75">
      <c r="C479" s="40"/>
    </row>
    <row r="480" ht="12.75">
      <c r="C480" s="40"/>
    </row>
    <row r="481" ht="12.75">
      <c r="C481" s="40"/>
    </row>
    <row r="482" ht="12.75">
      <c r="C482" s="40"/>
    </row>
    <row r="483" ht="12.75">
      <c r="C483" s="40"/>
    </row>
    <row r="484" ht="12.75">
      <c r="C484" s="40"/>
    </row>
    <row r="485" ht="12.75">
      <c r="C485" s="40"/>
    </row>
    <row r="486" ht="12.75">
      <c r="C486" s="40"/>
    </row>
    <row r="487" ht="12.75">
      <c r="C487" s="40"/>
    </row>
    <row r="488" ht="12.75">
      <c r="C488" s="40"/>
    </row>
    <row r="489" ht="12.75">
      <c r="C489" s="40"/>
    </row>
    <row r="490" ht="12.75">
      <c r="C490" s="40"/>
    </row>
    <row r="491" ht="12.75">
      <c r="C491" s="40"/>
    </row>
    <row r="492" ht="12.75">
      <c r="C492" s="40"/>
    </row>
    <row r="493" ht="12.75">
      <c r="C493" s="40"/>
    </row>
    <row r="494" ht="12.75">
      <c r="C494" s="40"/>
    </row>
    <row r="495" ht="12.75">
      <c r="C495" s="40"/>
    </row>
    <row r="496" ht="12.75">
      <c r="C496" s="40"/>
    </row>
    <row r="497" ht="12.75">
      <c r="C497" s="40"/>
    </row>
    <row r="498" ht="12.75">
      <c r="C498" s="40"/>
    </row>
    <row r="499" ht="12.75">
      <c r="C499" s="40"/>
    </row>
    <row r="500" ht="12.75">
      <c r="C500" s="40"/>
    </row>
    <row r="501" ht="12.75">
      <c r="C501" s="40"/>
    </row>
    <row r="502" ht="12.75">
      <c r="C502" s="40"/>
    </row>
    <row r="503" ht="12.75">
      <c r="C503" s="40"/>
    </row>
    <row r="504" ht="12.75">
      <c r="C504" s="40"/>
    </row>
    <row r="505" ht="12.75">
      <c r="C505" s="40"/>
    </row>
    <row r="506" ht="12.75">
      <c r="C506" s="40"/>
    </row>
    <row r="507" ht="12.75">
      <c r="C507" s="40"/>
    </row>
    <row r="508" ht="12.75">
      <c r="C508" s="40"/>
    </row>
    <row r="509" ht="12.75">
      <c r="C509" s="40"/>
    </row>
    <row r="510" ht="12.75">
      <c r="C510" s="40"/>
    </row>
    <row r="511" ht="12.75">
      <c r="C511" s="40"/>
    </row>
    <row r="512" ht="12.75">
      <c r="C512" s="40"/>
    </row>
    <row r="513" ht="12.75">
      <c r="C513" s="40"/>
    </row>
    <row r="514" ht="12.75">
      <c r="C514" s="40"/>
    </row>
    <row r="515" ht="12.75">
      <c r="C515" s="40"/>
    </row>
    <row r="516" ht="12.75">
      <c r="C516" s="40"/>
    </row>
    <row r="517" ht="12.75">
      <c r="C517" s="40"/>
    </row>
    <row r="518" ht="12.75">
      <c r="C518" s="40"/>
    </row>
    <row r="519" ht="12.75">
      <c r="C519" s="40"/>
    </row>
    <row r="520" ht="12.75">
      <c r="C520" s="40"/>
    </row>
    <row r="521" ht="12.75">
      <c r="C521" s="40"/>
    </row>
    <row r="522" ht="12.75">
      <c r="C522" s="40"/>
    </row>
    <row r="523" ht="12.75">
      <c r="C523" s="40"/>
    </row>
    <row r="524" ht="12.75">
      <c r="C524" s="40"/>
    </row>
    <row r="525" ht="12.75">
      <c r="C525" s="40"/>
    </row>
    <row r="526" ht="12.75">
      <c r="C526" s="40"/>
    </row>
    <row r="527" ht="12.75">
      <c r="C527" s="40"/>
    </row>
    <row r="528" ht="12.75">
      <c r="C528" s="40"/>
    </row>
    <row r="529" ht="12.75">
      <c r="C529" s="40"/>
    </row>
    <row r="530" ht="12.75">
      <c r="C530" s="40"/>
    </row>
    <row r="531" ht="12.75">
      <c r="C531" s="40"/>
    </row>
    <row r="532" ht="12.75">
      <c r="C532" s="40"/>
    </row>
    <row r="533" ht="12.75">
      <c r="C533" s="40"/>
    </row>
    <row r="534" ht="12.75">
      <c r="C534" s="40"/>
    </row>
    <row r="535" ht="12.75">
      <c r="C535" s="40"/>
    </row>
    <row r="536" ht="12.75">
      <c r="C536" s="40"/>
    </row>
    <row r="537" ht="12.75">
      <c r="C537" s="40"/>
    </row>
    <row r="538" ht="12.75">
      <c r="C538" s="40"/>
    </row>
    <row r="539" ht="12.75">
      <c r="C539" s="40"/>
    </row>
    <row r="540" ht="12.75">
      <c r="C540" s="40"/>
    </row>
    <row r="541" ht="12.75">
      <c r="C541" s="40"/>
    </row>
    <row r="542" ht="12.75">
      <c r="C542" s="40"/>
    </row>
    <row r="543" ht="12.75">
      <c r="C543" s="40"/>
    </row>
    <row r="544" ht="12.75">
      <c r="C544" s="40"/>
    </row>
    <row r="545" ht="12.75">
      <c r="C545" s="40"/>
    </row>
    <row r="546" ht="12.75">
      <c r="C546" s="40"/>
    </row>
    <row r="547" ht="12.75">
      <c r="C547" s="40"/>
    </row>
    <row r="548" ht="12.75">
      <c r="C548" s="40"/>
    </row>
    <row r="549" ht="12.75">
      <c r="C549" s="40"/>
    </row>
    <row r="550" ht="12.75">
      <c r="C550" s="40"/>
    </row>
    <row r="551" ht="12.75">
      <c r="C551" s="40"/>
    </row>
    <row r="552" ht="12.75">
      <c r="C552" s="40"/>
    </row>
    <row r="553" ht="12.75">
      <c r="C553" s="40"/>
    </row>
    <row r="554" ht="12.75">
      <c r="C554" s="40"/>
    </row>
    <row r="555" ht="12.75">
      <c r="C555" s="40"/>
    </row>
    <row r="556" ht="12.75">
      <c r="C556" s="40"/>
    </row>
    <row r="557" ht="12.75">
      <c r="C557" s="40"/>
    </row>
    <row r="558" ht="12.75">
      <c r="C558" s="40"/>
    </row>
    <row r="559" ht="12.75">
      <c r="C559" s="40"/>
    </row>
    <row r="560" ht="12.75">
      <c r="C560" s="40"/>
    </row>
    <row r="561" ht="12.75">
      <c r="C561" s="40"/>
    </row>
    <row r="562" ht="12.75">
      <c r="C562" s="40"/>
    </row>
    <row r="563" ht="12.75">
      <c r="C563" s="40"/>
    </row>
    <row r="564" ht="12.75">
      <c r="C564" s="40"/>
    </row>
    <row r="565" ht="12.75">
      <c r="C565" s="40"/>
    </row>
    <row r="566" ht="12.75">
      <c r="C566" s="40"/>
    </row>
    <row r="567" ht="12.75">
      <c r="C567" s="40"/>
    </row>
    <row r="568" ht="12.75">
      <c r="C568" s="40"/>
    </row>
    <row r="569" ht="12.75">
      <c r="C569" s="40"/>
    </row>
    <row r="570" ht="12.75">
      <c r="C570" s="40"/>
    </row>
    <row r="571" ht="12.75">
      <c r="C571" s="40"/>
    </row>
    <row r="572" ht="12.75">
      <c r="C572" s="40"/>
    </row>
    <row r="573" ht="12.75">
      <c r="C573" s="40"/>
    </row>
    <row r="574" ht="12.75">
      <c r="C574" s="40"/>
    </row>
    <row r="575" ht="12.75">
      <c r="C575" s="40"/>
    </row>
    <row r="576" ht="12.75">
      <c r="C576" s="40"/>
    </row>
    <row r="577" ht="12.75">
      <c r="C577" s="40"/>
    </row>
    <row r="578" ht="12.75">
      <c r="C578" s="40"/>
    </row>
    <row r="579" ht="12.75">
      <c r="C579" s="40"/>
    </row>
    <row r="580" ht="12.75">
      <c r="C580" s="40"/>
    </row>
    <row r="581" ht="12.75">
      <c r="C581" s="40"/>
    </row>
    <row r="582" ht="12.75">
      <c r="C582" s="40"/>
    </row>
    <row r="583" ht="12.75">
      <c r="C583" s="40"/>
    </row>
    <row r="584" ht="12.75">
      <c r="C584" s="40"/>
    </row>
    <row r="585" ht="12.75">
      <c r="C585" s="40"/>
    </row>
    <row r="586" ht="12.75">
      <c r="C586" s="40"/>
    </row>
    <row r="587" ht="12.75">
      <c r="C587" s="40"/>
    </row>
    <row r="588" ht="12.75">
      <c r="C588" s="40"/>
    </row>
    <row r="589" ht="12.75">
      <c r="C589" s="40"/>
    </row>
    <row r="590" ht="12.75">
      <c r="C590" s="40"/>
    </row>
    <row r="591" ht="12.75">
      <c r="C591" s="40"/>
    </row>
    <row r="592" ht="12.75">
      <c r="C592" s="40"/>
    </row>
    <row r="593" ht="12.75">
      <c r="C593" s="40"/>
    </row>
    <row r="594" ht="12.75">
      <c r="C594" s="40"/>
    </row>
    <row r="595" ht="12.75">
      <c r="C595" s="40"/>
    </row>
    <row r="596" ht="12.75">
      <c r="C596" s="40"/>
    </row>
    <row r="597" ht="12.75">
      <c r="C597" s="40"/>
    </row>
    <row r="598" ht="12.75">
      <c r="C598" s="40"/>
    </row>
    <row r="599" ht="12.75">
      <c r="C599" s="40"/>
    </row>
    <row r="600" ht="12.75">
      <c r="C600" s="40"/>
    </row>
    <row r="601" ht="12.75">
      <c r="C601" s="40"/>
    </row>
    <row r="602" ht="12.75">
      <c r="C602" s="40"/>
    </row>
    <row r="603" ht="12.75">
      <c r="C603" s="40"/>
    </row>
    <row r="604" ht="12.75">
      <c r="C604" s="40"/>
    </row>
    <row r="605" ht="12.75">
      <c r="C605" s="40"/>
    </row>
    <row r="606" ht="12.75">
      <c r="C606" s="40"/>
    </row>
    <row r="607" ht="12.75">
      <c r="C607" s="40"/>
    </row>
    <row r="608" ht="12.75">
      <c r="C608" s="40"/>
    </row>
    <row r="609" ht="12.75">
      <c r="C609" s="40"/>
    </row>
    <row r="610" ht="12.75">
      <c r="C610" s="40"/>
    </row>
    <row r="611" ht="12.75">
      <c r="C611" s="40"/>
    </row>
    <row r="612" ht="12.75">
      <c r="C612" s="40"/>
    </row>
    <row r="613" ht="12.75">
      <c r="C613" s="40"/>
    </row>
    <row r="614" ht="12.75">
      <c r="C614" s="40"/>
    </row>
    <row r="615" ht="12.75">
      <c r="C615" s="40"/>
    </row>
    <row r="616" ht="12.75">
      <c r="C616" s="40"/>
    </row>
    <row r="617" ht="12.75">
      <c r="C617" s="40"/>
    </row>
    <row r="618" ht="12.75">
      <c r="C618" s="40"/>
    </row>
    <row r="619" ht="12.75">
      <c r="C619" s="40"/>
    </row>
    <row r="620" ht="12.75">
      <c r="C620" s="40"/>
    </row>
    <row r="621" ht="12.75">
      <c r="C621" s="40"/>
    </row>
    <row r="622" ht="12.75">
      <c r="C622" s="40"/>
    </row>
    <row r="623" ht="12.75">
      <c r="C623" s="40"/>
    </row>
    <row r="624" ht="12.75">
      <c r="C624" s="40"/>
    </row>
    <row r="625" ht="12.75">
      <c r="C625" s="40"/>
    </row>
    <row r="626" ht="12.75">
      <c r="C626" s="40"/>
    </row>
    <row r="627" ht="12.75">
      <c r="C627" s="40"/>
    </row>
    <row r="628" ht="12.75">
      <c r="C628" s="40"/>
    </row>
    <row r="629" ht="12.75">
      <c r="C629" s="40"/>
    </row>
    <row r="630" ht="12.75">
      <c r="C630" s="40"/>
    </row>
    <row r="631" ht="12.75">
      <c r="C631" s="40"/>
    </row>
    <row r="632" ht="12.75">
      <c r="C632" s="40"/>
    </row>
    <row r="633" ht="12.75">
      <c r="C633" s="40"/>
    </row>
    <row r="634" ht="12.75">
      <c r="C634" s="40"/>
    </row>
    <row r="635" ht="12.75">
      <c r="C635" s="40"/>
    </row>
    <row r="636" ht="12.75">
      <c r="C636" s="40"/>
    </row>
    <row r="637" ht="12.75">
      <c r="C637" s="40"/>
    </row>
    <row r="638" ht="12.75">
      <c r="C638" s="40"/>
    </row>
    <row r="639" ht="12.75">
      <c r="C639" s="40"/>
    </row>
    <row r="640" ht="12.75">
      <c r="C640" s="40"/>
    </row>
    <row r="641" ht="12.75">
      <c r="C641" s="40"/>
    </row>
    <row r="642" ht="12.75">
      <c r="C642" s="40"/>
    </row>
    <row r="643" ht="12.75">
      <c r="C643" s="40"/>
    </row>
    <row r="644" ht="12.75">
      <c r="C644" s="40"/>
    </row>
    <row r="645" ht="12.75">
      <c r="C645" s="40"/>
    </row>
    <row r="646" ht="12.75">
      <c r="C646" s="40"/>
    </row>
    <row r="647" ht="12.75">
      <c r="C647" s="40"/>
    </row>
    <row r="648" ht="12.75">
      <c r="C648" s="40"/>
    </row>
    <row r="649" ht="12.75">
      <c r="C649" s="40"/>
    </row>
    <row r="650" ht="12.75">
      <c r="C650" s="40"/>
    </row>
    <row r="651" ht="12.75">
      <c r="C651" s="40"/>
    </row>
    <row r="652" ht="12.75">
      <c r="C652" s="40"/>
    </row>
    <row r="653" ht="12.75">
      <c r="C653" s="40"/>
    </row>
    <row r="654" ht="12.75">
      <c r="C654" s="40"/>
    </row>
    <row r="655" ht="12.75">
      <c r="C655" s="40"/>
    </row>
    <row r="656" ht="12.75">
      <c r="C656" s="40"/>
    </row>
    <row r="657" ht="12.75">
      <c r="C657" s="40"/>
    </row>
    <row r="658" ht="12.75">
      <c r="C658" s="40"/>
    </row>
    <row r="659" ht="12.75">
      <c r="C659" s="40"/>
    </row>
    <row r="660" ht="12.75">
      <c r="C660" s="40"/>
    </row>
    <row r="661" ht="12.75">
      <c r="C661" s="40"/>
    </row>
    <row r="662" ht="12.75">
      <c r="C662" s="40"/>
    </row>
    <row r="663" ht="12.75">
      <c r="C663" s="40"/>
    </row>
    <row r="664" ht="12.75">
      <c r="C664" s="40"/>
    </row>
    <row r="665" ht="12.75">
      <c r="C665" s="40"/>
    </row>
    <row r="666" ht="12.75">
      <c r="C666" s="40"/>
    </row>
    <row r="667" ht="12.75">
      <c r="C667" s="40"/>
    </row>
    <row r="668" ht="12.75">
      <c r="C668" s="40"/>
    </row>
    <row r="669" ht="12.75">
      <c r="C669" s="40"/>
    </row>
    <row r="670" ht="12.75">
      <c r="C670" s="40"/>
    </row>
    <row r="671" ht="12.75">
      <c r="C671" s="40"/>
    </row>
    <row r="672" ht="12.75">
      <c r="C672" s="40"/>
    </row>
    <row r="673" ht="12.75">
      <c r="C673" s="40"/>
    </row>
    <row r="674" ht="12.75">
      <c r="C674" s="40"/>
    </row>
    <row r="675" ht="12.75">
      <c r="C675" s="40"/>
    </row>
    <row r="676" ht="12.75">
      <c r="C676" s="40"/>
    </row>
    <row r="677" ht="12.75">
      <c r="C677" s="40"/>
    </row>
    <row r="678" ht="12.75">
      <c r="C678" s="40"/>
    </row>
    <row r="679" ht="12.75">
      <c r="C679" s="40"/>
    </row>
    <row r="680" ht="12.75">
      <c r="C680" s="40"/>
    </row>
    <row r="681" ht="12.75">
      <c r="C681" s="40"/>
    </row>
    <row r="682" ht="12.75">
      <c r="C682" s="40"/>
    </row>
    <row r="683" ht="12.75">
      <c r="C683" s="40"/>
    </row>
    <row r="684" ht="12.75">
      <c r="C684" s="40"/>
    </row>
    <row r="685" ht="12.75">
      <c r="C685" s="40"/>
    </row>
    <row r="686" ht="12.75">
      <c r="C686" s="40"/>
    </row>
    <row r="687" ht="12.75">
      <c r="C687" s="40"/>
    </row>
    <row r="688" ht="12.75">
      <c r="C688" s="40"/>
    </row>
    <row r="689" ht="12.75">
      <c r="C689" s="40"/>
    </row>
    <row r="690" ht="12.75">
      <c r="C690" s="40"/>
    </row>
    <row r="691" ht="12.75">
      <c r="C691" s="40"/>
    </row>
    <row r="692" ht="12.75">
      <c r="C692" s="40"/>
    </row>
    <row r="693" ht="12.75">
      <c r="C693" s="40"/>
    </row>
    <row r="694" ht="12.75">
      <c r="C694" s="40"/>
    </row>
    <row r="695" ht="12.75">
      <c r="C695" s="40"/>
    </row>
    <row r="696" ht="12.75">
      <c r="C696" s="40"/>
    </row>
    <row r="697" ht="12.75">
      <c r="C697" s="40"/>
    </row>
    <row r="698" ht="12.75">
      <c r="C698" s="40"/>
    </row>
    <row r="699" ht="12.75">
      <c r="C699" s="40"/>
    </row>
    <row r="700" ht="12.75">
      <c r="C700" s="40"/>
    </row>
    <row r="701" ht="12.75">
      <c r="C701" s="40"/>
    </row>
    <row r="702" ht="12.75">
      <c r="C702" s="40"/>
    </row>
    <row r="703" ht="12.75">
      <c r="C703" s="40"/>
    </row>
    <row r="704" ht="12.75">
      <c r="C704" s="40"/>
    </row>
    <row r="705" ht="12.75">
      <c r="C705" s="40"/>
    </row>
    <row r="706" ht="12.75">
      <c r="C706" s="40"/>
    </row>
    <row r="707" ht="12.75">
      <c r="C707" s="40"/>
    </row>
    <row r="708" ht="12.75">
      <c r="C708" s="40"/>
    </row>
    <row r="709" ht="12.75">
      <c r="C709" s="40"/>
    </row>
    <row r="710" ht="12.75">
      <c r="C710" s="40"/>
    </row>
    <row r="711" ht="12.75">
      <c r="C711" s="40"/>
    </row>
    <row r="712" ht="12.75">
      <c r="C712" s="40"/>
    </row>
    <row r="713" ht="12.75">
      <c r="C713" s="40"/>
    </row>
    <row r="714" ht="12.75">
      <c r="C714" s="40"/>
    </row>
    <row r="715" ht="12.75">
      <c r="C715" s="40"/>
    </row>
    <row r="716" ht="12.75">
      <c r="C716" s="40"/>
    </row>
    <row r="717" ht="12.75">
      <c r="C717" s="40"/>
    </row>
    <row r="718" ht="12.75">
      <c r="C718" s="40"/>
    </row>
    <row r="719" ht="12.75">
      <c r="C719" s="40"/>
    </row>
    <row r="720" ht="12.75">
      <c r="C720" s="40"/>
    </row>
    <row r="721" ht="12.75">
      <c r="C721" s="40"/>
    </row>
    <row r="722" ht="12.75">
      <c r="C722" s="40"/>
    </row>
    <row r="723" ht="12.75">
      <c r="C723" s="40"/>
    </row>
    <row r="724" ht="12.75">
      <c r="C724" s="40"/>
    </row>
    <row r="725" ht="12.75">
      <c r="C725" s="40"/>
    </row>
    <row r="726" ht="12.75">
      <c r="C726" s="40"/>
    </row>
    <row r="727" ht="12.75">
      <c r="C727" s="40"/>
    </row>
    <row r="728" ht="12.75">
      <c r="C728" s="40"/>
    </row>
    <row r="729" ht="12.75">
      <c r="C729" s="40"/>
    </row>
    <row r="730" ht="12.75">
      <c r="C730" s="40"/>
    </row>
    <row r="731" ht="12.75">
      <c r="C731" s="40"/>
    </row>
    <row r="732" ht="12.75">
      <c r="C732" s="40"/>
    </row>
    <row r="733" ht="12.75">
      <c r="C733" s="40"/>
    </row>
    <row r="734" ht="12.75">
      <c r="C734" s="40"/>
    </row>
    <row r="735" ht="12.75">
      <c r="C735" s="40"/>
    </row>
    <row r="736" ht="12.75">
      <c r="C736" s="40"/>
    </row>
    <row r="737" ht="12.75">
      <c r="C737" s="40"/>
    </row>
    <row r="738" ht="12.75">
      <c r="C738" s="40"/>
    </row>
    <row r="739" ht="12.75">
      <c r="C739" s="40"/>
    </row>
    <row r="740" ht="12.75">
      <c r="C740" s="40"/>
    </row>
    <row r="741" ht="12.75">
      <c r="C741" s="40"/>
    </row>
    <row r="742" ht="12.75">
      <c r="C742" s="40"/>
    </row>
    <row r="743" ht="12.75">
      <c r="C743" s="40"/>
    </row>
    <row r="744" ht="12.75">
      <c r="C744" s="40"/>
    </row>
    <row r="745" ht="12.75">
      <c r="C745" s="40"/>
    </row>
    <row r="746" ht="12.75">
      <c r="C746" s="40"/>
    </row>
    <row r="747" ht="12.75">
      <c r="C747" s="40"/>
    </row>
    <row r="748" ht="12.75">
      <c r="C748" s="40"/>
    </row>
    <row r="749" ht="12.75">
      <c r="C749" s="40"/>
    </row>
    <row r="750" ht="12.75">
      <c r="C750" s="40"/>
    </row>
    <row r="751" ht="12.75">
      <c r="C751" s="40"/>
    </row>
    <row r="752" ht="12.75">
      <c r="C752" s="40"/>
    </row>
    <row r="753" ht="12.75">
      <c r="C753" s="40"/>
    </row>
    <row r="754" ht="12.75">
      <c r="C754" s="40"/>
    </row>
    <row r="755" ht="12.75">
      <c r="C755" s="40"/>
    </row>
    <row r="756" ht="12.75">
      <c r="C756" s="40"/>
    </row>
    <row r="757" ht="12.75">
      <c r="C757" s="40"/>
    </row>
    <row r="758" ht="12.75">
      <c r="C758" s="40"/>
    </row>
    <row r="759" ht="12.75">
      <c r="C759" s="40"/>
    </row>
    <row r="760" ht="12.75">
      <c r="C760" s="40"/>
    </row>
    <row r="761" ht="12.75">
      <c r="C761" s="40"/>
    </row>
    <row r="762" ht="12.75">
      <c r="C762" s="40"/>
    </row>
    <row r="763" ht="12.75">
      <c r="C763" s="40"/>
    </row>
    <row r="764" ht="12.75">
      <c r="C764" s="40"/>
    </row>
    <row r="765" ht="12.75">
      <c r="C765" s="40"/>
    </row>
    <row r="766" ht="12.75">
      <c r="C766" s="40"/>
    </row>
    <row r="767" ht="12.75">
      <c r="C767" s="40"/>
    </row>
    <row r="768" ht="12.75">
      <c r="C768" s="40"/>
    </row>
    <row r="769" ht="12.75">
      <c r="C769" s="40"/>
    </row>
    <row r="770" ht="12.75">
      <c r="C770" s="40"/>
    </row>
    <row r="771" ht="12.75">
      <c r="C771" s="40"/>
    </row>
    <row r="772" ht="12.75">
      <c r="C772" s="40"/>
    </row>
    <row r="773" ht="12.75">
      <c r="C773" s="40"/>
    </row>
    <row r="774" ht="12.75">
      <c r="C774" s="40"/>
    </row>
    <row r="775" ht="12.75">
      <c r="C775" s="40"/>
    </row>
    <row r="776" ht="12.75">
      <c r="C776" s="40"/>
    </row>
    <row r="777" ht="12.75">
      <c r="C777" s="40"/>
    </row>
    <row r="778" ht="12.75">
      <c r="C778" s="40"/>
    </row>
    <row r="779" ht="12.75">
      <c r="C779" s="40"/>
    </row>
    <row r="780" ht="12.75">
      <c r="C780" s="40"/>
    </row>
    <row r="781" ht="12.75">
      <c r="C781" s="40"/>
    </row>
    <row r="782" ht="12.75">
      <c r="C782" s="40"/>
    </row>
    <row r="783" ht="12.75">
      <c r="C783" s="40"/>
    </row>
    <row r="784" ht="12.75">
      <c r="C784" s="40"/>
    </row>
    <row r="785" ht="12.75">
      <c r="C785" s="40"/>
    </row>
    <row r="786" ht="12.75">
      <c r="C786" s="40"/>
    </row>
    <row r="787" ht="12.75">
      <c r="C787" s="40"/>
    </row>
    <row r="788" ht="12.75">
      <c r="C788" s="40"/>
    </row>
    <row r="789" ht="12.75">
      <c r="C789" s="40"/>
    </row>
    <row r="790" ht="12.75">
      <c r="C790" s="40"/>
    </row>
    <row r="791" ht="12.75">
      <c r="C791" s="40"/>
    </row>
    <row r="792" ht="12.75">
      <c r="C792" s="40"/>
    </row>
    <row r="793" ht="12.75">
      <c r="C793" s="40"/>
    </row>
    <row r="794" ht="12.75">
      <c r="C794" s="40"/>
    </row>
    <row r="795" ht="12.75">
      <c r="C795" s="40"/>
    </row>
    <row r="796" ht="12.75">
      <c r="C796" s="40"/>
    </row>
    <row r="797" ht="12.75">
      <c r="C797" s="40"/>
    </row>
    <row r="798" ht="12.75">
      <c r="C798" s="40"/>
    </row>
    <row r="799" ht="12.75">
      <c r="C799" s="40"/>
    </row>
    <row r="800" ht="12.75">
      <c r="C800" s="40"/>
    </row>
    <row r="801" ht="12.75">
      <c r="C801" s="40"/>
    </row>
    <row r="802" ht="12.75">
      <c r="C802" s="40"/>
    </row>
    <row r="803" ht="12.75">
      <c r="C803" s="40"/>
    </row>
    <row r="804" ht="12.75">
      <c r="C804" s="40"/>
    </row>
    <row r="805" ht="12.75">
      <c r="C805" s="40"/>
    </row>
    <row r="806" ht="12.75">
      <c r="C806" s="40"/>
    </row>
    <row r="807" ht="12.75">
      <c r="C807" s="40"/>
    </row>
    <row r="808" ht="12.75">
      <c r="C808" s="40"/>
    </row>
    <row r="809" ht="12.75">
      <c r="C809" s="40"/>
    </row>
    <row r="810" ht="12.75">
      <c r="C810" s="40"/>
    </row>
    <row r="811" ht="12.75">
      <c r="C811" s="40"/>
    </row>
    <row r="812" ht="12.75">
      <c r="C812" s="40"/>
    </row>
    <row r="813" ht="12.75">
      <c r="C813" s="40"/>
    </row>
    <row r="814" ht="12.75">
      <c r="C814" s="40"/>
    </row>
    <row r="815" ht="12.75">
      <c r="C815" s="40"/>
    </row>
    <row r="816" ht="12.75">
      <c r="C816" s="40"/>
    </row>
    <row r="817" ht="12.75">
      <c r="C817" s="40"/>
    </row>
    <row r="818" ht="12.75">
      <c r="C818" s="40"/>
    </row>
    <row r="819" ht="12.75">
      <c r="C819" s="40"/>
    </row>
    <row r="820" ht="12.75">
      <c r="C820" s="40"/>
    </row>
    <row r="821" ht="12.75">
      <c r="C821" s="40"/>
    </row>
    <row r="822" ht="12.75">
      <c r="C822" s="40"/>
    </row>
    <row r="823" ht="12.75">
      <c r="C823" s="40"/>
    </row>
    <row r="824" ht="12.75">
      <c r="C824" s="40"/>
    </row>
    <row r="825" ht="12.75">
      <c r="C825" s="40"/>
    </row>
    <row r="826" ht="12.75">
      <c r="C826" s="40"/>
    </row>
    <row r="827" ht="12.75">
      <c r="C827" s="40"/>
    </row>
    <row r="828" ht="12.75">
      <c r="C828" s="40"/>
    </row>
    <row r="829" ht="12.75">
      <c r="C829" s="40"/>
    </row>
    <row r="830" ht="12.75">
      <c r="C830" s="40"/>
    </row>
    <row r="831" ht="12.75">
      <c r="C831" s="40"/>
    </row>
    <row r="832" ht="12.75">
      <c r="C832" s="40"/>
    </row>
    <row r="833" ht="12.75">
      <c r="C833" s="40"/>
    </row>
    <row r="834" ht="12.75">
      <c r="C834" s="40"/>
    </row>
    <row r="835" ht="12.75">
      <c r="C835" s="40"/>
    </row>
    <row r="836" ht="12.75">
      <c r="C836" s="40"/>
    </row>
    <row r="837" ht="12.75">
      <c r="C837" s="40"/>
    </row>
    <row r="838" ht="12.75">
      <c r="C838" s="40"/>
    </row>
    <row r="839" ht="12.75">
      <c r="C839" s="40"/>
    </row>
    <row r="840" ht="12.75">
      <c r="C840" s="40"/>
    </row>
    <row r="841" ht="12.75">
      <c r="C841" s="40"/>
    </row>
    <row r="842" ht="12.75">
      <c r="C842" s="40"/>
    </row>
    <row r="843" ht="12.75">
      <c r="C843" s="40"/>
    </row>
    <row r="844" ht="12.75">
      <c r="C844" s="40"/>
    </row>
    <row r="845" ht="12.75">
      <c r="C845" s="40"/>
    </row>
    <row r="846" ht="12.75">
      <c r="C846" s="40"/>
    </row>
    <row r="847" ht="12.75">
      <c r="C847" s="40"/>
    </row>
    <row r="848" ht="12.75">
      <c r="C848" s="40"/>
    </row>
    <row r="849" ht="12.75">
      <c r="C849" s="40"/>
    </row>
    <row r="850" ht="12.75">
      <c r="C850" s="40"/>
    </row>
    <row r="851" ht="12.75">
      <c r="C851" s="40"/>
    </row>
    <row r="852" ht="12.75">
      <c r="C852" s="40"/>
    </row>
    <row r="853" ht="12.75">
      <c r="C853" s="40"/>
    </row>
    <row r="854" ht="12.75">
      <c r="C854" s="40"/>
    </row>
    <row r="855" ht="12.75">
      <c r="C855" s="40"/>
    </row>
    <row r="856" ht="12.75">
      <c r="C856" s="40"/>
    </row>
    <row r="857" ht="12.75">
      <c r="C857" s="40"/>
    </row>
    <row r="858" ht="12.75">
      <c r="C858" s="40"/>
    </row>
    <row r="859" ht="12.75">
      <c r="C859" s="40"/>
    </row>
    <row r="860" ht="12.75">
      <c r="C860" s="40"/>
    </row>
    <row r="861" ht="12.75">
      <c r="C861" s="40"/>
    </row>
    <row r="862" ht="12.75">
      <c r="C862" s="40"/>
    </row>
    <row r="863" ht="12.75">
      <c r="C863" s="40"/>
    </row>
    <row r="864" ht="12.75">
      <c r="C864" s="40"/>
    </row>
    <row r="865" ht="12.75">
      <c r="C865" s="40"/>
    </row>
    <row r="866" ht="12.75">
      <c r="C866" s="40"/>
    </row>
    <row r="867" ht="12.75">
      <c r="C867" s="40"/>
    </row>
    <row r="868" ht="12.75">
      <c r="C868" s="40"/>
    </row>
    <row r="869" ht="12.75">
      <c r="C869" s="40"/>
    </row>
    <row r="870" ht="12.75">
      <c r="C870" s="40"/>
    </row>
    <row r="871" ht="12.75">
      <c r="C871" s="40"/>
    </row>
    <row r="872" ht="12.75">
      <c r="C872" s="40"/>
    </row>
    <row r="873" ht="12.75">
      <c r="C873" s="40"/>
    </row>
    <row r="874" ht="12.75">
      <c r="C874" s="40"/>
    </row>
    <row r="875" ht="12.75">
      <c r="C875" s="40"/>
    </row>
    <row r="876" ht="12.75">
      <c r="C876" s="40"/>
    </row>
    <row r="877" ht="12.75">
      <c r="C877" s="40"/>
    </row>
    <row r="878" ht="12.75">
      <c r="C878" s="40"/>
    </row>
    <row r="879" ht="12.75">
      <c r="C879" s="40"/>
    </row>
    <row r="880" ht="12.75">
      <c r="C880" s="40"/>
    </row>
    <row r="881" ht="12.75">
      <c r="C881" s="40"/>
    </row>
    <row r="882" ht="12.75">
      <c r="C882" s="40"/>
    </row>
    <row r="883" ht="12.75">
      <c r="C883" s="40"/>
    </row>
    <row r="884" ht="12.75">
      <c r="C884" s="40"/>
    </row>
    <row r="885" ht="12.75">
      <c r="C885" s="40"/>
    </row>
    <row r="886" ht="12.75">
      <c r="C886" s="40"/>
    </row>
    <row r="887" ht="12.75">
      <c r="C887" s="40"/>
    </row>
    <row r="888" ht="12.75">
      <c r="C888" s="40"/>
    </row>
    <row r="889" ht="12.75">
      <c r="C889" s="40"/>
    </row>
    <row r="890" ht="12.75">
      <c r="C890" s="40"/>
    </row>
    <row r="891" ht="12.75">
      <c r="C891" s="40"/>
    </row>
    <row r="892" ht="12.75">
      <c r="C892" s="40"/>
    </row>
    <row r="893" ht="12.75">
      <c r="C893" s="40"/>
    </row>
    <row r="894" ht="12.75">
      <c r="C894" s="40"/>
    </row>
    <row r="895" ht="12.75">
      <c r="C895" s="40"/>
    </row>
    <row r="896" ht="12.75">
      <c r="C896" s="40"/>
    </row>
    <row r="897" ht="12.75">
      <c r="C897" s="40"/>
    </row>
    <row r="898" ht="12.75">
      <c r="C898" s="40"/>
    </row>
    <row r="899" ht="12.75">
      <c r="C899" s="40"/>
    </row>
    <row r="900" ht="12.75">
      <c r="C900" s="40"/>
    </row>
    <row r="901" ht="12.75">
      <c r="C901" s="40"/>
    </row>
    <row r="902" ht="12.75">
      <c r="C902" s="40"/>
    </row>
    <row r="903" ht="12.75">
      <c r="C903" s="40"/>
    </row>
    <row r="904" ht="12.75">
      <c r="C904" s="40"/>
    </row>
    <row r="905" ht="12.75">
      <c r="C905" s="40"/>
    </row>
    <row r="906" ht="12.75">
      <c r="C906" s="40"/>
    </row>
    <row r="907" ht="12.75">
      <c r="C907" s="40"/>
    </row>
    <row r="908" ht="12.75">
      <c r="C908" s="40"/>
    </row>
    <row r="909" ht="12.75">
      <c r="C909" s="40"/>
    </row>
    <row r="910" ht="12.75">
      <c r="C910" s="40"/>
    </row>
    <row r="911" ht="12.75">
      <c r="C911" s="40"/>
    </row>
    <row r="912" ht="12.75">
      <c r="C912" s="40"/>
    </row>
    <row r="913" ht="12.75">
      <c r="C913" s="40"/>
    </row>
    <row r="914" ht="12.75">
      <c r="C914" s="40"/>
    </row>
    <row r="915" ht="12.75">
      <c r="C915" s="40"/>
    </row>
    <row r="916" ht="12.75">
      <c r="C916" s="40"/>
    </row>
    <row r="917" ht="12.75">
      <c r="C917" s="40"/>
    </row>
    <row r="918" ht="12.75">
      <c r="C918" s="40"/>
    </row>
    <row r="919" ht="12.75">
      <c r="C919" s="40"/>
    </row>
    <row r="920" ht="12.75">
      <c r="C920" s="40"/>
    </row>
    <row r="921" ht="12.75">
      <c r="C921" s="40"/>
    </row>
    <row r="922" ht="12.75">
      <c r="C922" s="40"/>
    </row>
    <row r="923" ht="12.75">
      <c r="C923" s="40"/>
    </row>
    <row r="924" ht="12.75">
      <c r="C924" s="40"/>
    </row>
    <row r="925" ht="12.75">
      <c r="C925" s="40"/>
    </row>
    <row r="926" ht="12.75">
      <c r="C926" s="40"/>
    </row>
    <row r="927" ht="12.75">
      <c r="C927" s="40"/>
    </row>
    <row r="928" ht="12.75">
      <c r="C928" s="40"/>
    </row>
    <row r="929" ht="12.75">
      <c r="C929" s="40"/>
    </row>
    <row r="930" ht="12.75">
      <c r="C930" s="40"/>
    </row>
    <row r="931" ht="12.75">
      <c r="C931" s="40"/>
    </row>
    <row r="932" ht="12.75">
      <c r="C932" s="40"/>
    </row>
    <row r="933" ht="12.75">
      <c r="C933" s="40"/>
    </row>
    <row r="934" ht="12.75">
      <c r="C934" s="40"/>
    </row>
    <row r="935" ht="12.75">
      <c r="C935" s="40"/>
    </row>
    <row r="936" ht="12.75">
      <c r="C936" s="40"/>
    </row>
    <row r="937" ht="12.75">
      <c r="C937" s="40"/>
    </row>
    <row r="938" ht="12.75">
      <c r="C938" s="40"/>
    </row>
    <row r="939" ht="12.75">
      <c r="C939" s="40"/>
    </row>
    <row r="940" ht="12.75">
      <c r="C940" s="40"/>
    </row>
    <row r="941" ht="12.75">
      <c r="C941" s="40"/>
    </row>
    <row r="942" ht="12.75">
      <c r="C942" s="40"/>
    </row>
    <row r="943" ht="12.75">
      <c r="C943" s="40"/>
    </row>
    <row r="944" ht="12.75">
      <c r="C944" s="40"/>
    </row>
    <row r="945" ht="12.75">
      <c r="C945" s="40"/>
    </row>
    <row r="946" ht="12.75">
      <c r="C946" s="40"/>
    </row>
    <row r="947" ht="12.75">
      <c r="C947" s="40"/>
    </row>
    <row r="948" ht="12.75">
      <c r="C948" s="40"/>
    </row>
    <row r="949" ht="12.75">
      <c r="C949" s="40"/>
    </row>
    <row r="950" ht="12.75">
      <c r="C950" s="40"/>
    </row>
    <row r="951" ht="12.75">
      <c r="C951" s="40"/>
    </row>
    <row r="952" ht="12.75">
      <c r="C952" s="40"/>
    </row>
    <row r="953" ht="12.75">
      <c r="C953" s="40"/>
    </row>
    <row r="954" ht="12.75">
      <c r="C954" s="40"/>
    </row>
    <row r="955" ht="12.75">
      <c r="C955" s="40"/>
    </row>
    <row r="956" ht="12.75">
      <c r="C956" s="40"/>
    </row>
    <row r="957" ht="12.75">
      <c r="C957" s="40"/>
    </row>
    <row r="958" ht="12.75">
      <c r="C958" s="40"/>
    </row>
    <row r="959" ht="12.75">
      <c r="C959" s="40"/>
    </row>
    <row r="960" ht="12.75">
      <c r="C960" s="40"/>
    </row>
    <row r="961" ht="12.75">
      <c r="C961" s="40"/>
    </row>
    <row r="962" ht="12.75">
      <c r="C962" s="40"/>
    </row>
    <row r="963" ht="12.75">
      <c r="C963" s="40"/>
    </row>
    <row r="964" ht="12.75">
      <c r="C964" s="40"/>
    </row>
    <row r="965" ht="12.75">
      <c r="C965" s="40"/>
    </row>
    <row r="966" ht="12.75">
      <c r="C966" s="40"/>
    </row>
    <row r="967" ht="12.75">
      <c r="C967" s="40"/>
    </row>
    <row r="968" ht="12.75">
      <c r="C968" s="40"/>
    </row>
    <row r="969" ht="12.75">
      <c r="C969" s="40"/>
    </row>
    <row r="970" ht="12.75">
      <c r="C970" s="40"/>
    </row>
    <row r="971" ht="12.75">
      <c r="C971" s="40"/>
    </row>
    <row r="972" ht="12.75">
      <c r="C972" s="40"/>
    </row>
    <row r="973" ht="12.75">
      <c r="C973" s="40"/>
    </row>
    <row r="974" ht="12.75">
      <c r="C974" s="40"/>
    </row>
    <row r="975" ht="12.75">
      <c r="C975" s="40"/>
    </row>
    <row r="976" ht="12.75">
      <c r="C976" s="40"/>
    </row>
    <row r="977" ht="12.75">
      <c r="C977" s="40"/>
    </row>
    <row r="978" ht="12.75">
      <c r="C978" s="40"/>
    </row>
    <row r="979" ht="12.75">
      <c r="C979" s="40"/>
    </row>
    <row r="980" ht="12.75">
      <c r="C980" s="40"/>
    </row>
    <row r="981" ht="12.75">
      <c r="C981" s="40"/>
    </row>
    <row r="982" ht="12.75">
      <c r="C982" s="40"/>
    </row>
    <row r="983" ht="12.75">
      <c r="C983" s="40"/>
    </row>
    <row r="984" ht="12.75">
      <c r="C984" s="40"/>
    </row>
    <row r="985" ht="12.75">
      <c r="C985" s="40"/>
    </row>
    <row r="986" ht="12.75">
      <c r="C986" s="40"/>
    </row>
    <row r="987" ht="12.75">
      <c r="C987" s="40"/>
    </row>
    <row r="988" ht="12.75">
      <c r="C988" s="40"/>
    </row>
    <row r="989" ht="12.75">
      <c r="C989" s="40"/>
    </row>
    <row r="990" ht="12.75">
      <c r="C990" s="40"/>
    </row>
    <row r="991" ht="12.75">
      <c r="C991" s="40"/>
    </row>
    <row r="992" ht="12.75">
      <c r="C992" s="40"/>
    </row>
    <row r="993" ht="12.75">
      <c r="C993" s="40"/>
    </row>
    <row r="994" ht="12.75">
      <c r="C994" s="40"/>
    </row>
    <row r="995" ht="12.75">
      <c r="C995" s="40"/>
    </row>
    <row r="996" ht="12.75">
      <c r="C996" s="40"/>
    </row>
    <row r="997" ht="12.75">
      <c r="C997" s="40"/>
    </row>
    <row r="998" ht="12.75">
      <c r="C998" s="40"/>
    </row>
    <row r="999" ht="12.75">
      <c r="C999" s="40"/>
    </row>
    <row r="1000" ht="12.75">
      <c r="C1000" s="40"/>
    </row>
    <row r="1001" ht="12.75">
      <c r="C1001" s="40"/>
    </row>
    <row r="1002" ht="12.75">
      <c r="C1002" s="40"/>
    </row>
    <row r="1003" ht="12.75">
      <c r="C1003" s="40"/>
    </row>
    <row r="1004" ht="12.75">
      <c r="C1004" s="40"/>
    </row>
    <row r="1005" ht="12.75">
      <c r="C1005" s="40"/>
    </row>
    <row r="1006" ht="12.75">
      <c r="C1006" s="40"/>
    </row>
    <row r="1007" ht="12.75">
      <c r="C1007" s="40"/>
    </row>
    <row r="1008" ht="12.75">
      <c r="C1008" s="40"/>
    </row>
    <row r="1009" ht="12.75">
      <c r="C1009" s="40"/>
    </row>
    <row r="1010" ht="12.75">
      <c r="C1010" s="40"/>
    </row>
    <row r="1011" ht="12.75">
      <c r="C1011" s="40"/>
    </row>
    <row r="1012" ht="12.75">
      <c r="C1012" s="40"/>
    </row>
    <row r="1013" ht="12.75">
      <c r="C1013" s="40"/>
    </row>
    <row r="1014" ht="12.75">
      <c r="C1014" s="40"/>
    </row>
    <row r="1015" ht="12.75">
      <c r="C1015" s="40"/>
    </row>
    <row r="1016" ht="12.75">
      <c r="C1016" s="40"/>
    </row>
    <row r="1017" ht="12.75">
      <c r="C1017" s="40"/>
    </row>
    <row r="1018" ht="12.75">
      <c r="C1018" s="40"/>
    </row>
    <row r="1019" ht="12.75">
      <c r="C1019" s="40"/>
    </row>
    <row r="1020" ht="12.75">
      <c r="C1020" s="40"/>
    </row>
    <row r="1021" ht="12.75">
      <c r="C1021" s="40"/>
    </row>
    <row r="1022" ht="12.75">
      <c r="C1022" s="40"/>
    </row>
    <row r="1023" ht="12.75">
      <c r="C1023" s="40"/>
    </row>
    <row r="1024" ht="12.75">
      <c r="C1024" s="40"/>
    </row>
    <row r="1025" ht="12.75">
      <c r="C1025" s="40"/>
    </row>
    <row r="1026" ht="12.75">
      <c r="C1026" s="40"/>
    </row>
    <row r="1027" ht="12.75">
      <c r="C1027" s="40"/>
    </row>
    <row r="1028" ht="12.75">
      <c r="C1028" s="40"/>
    </row>
    <row r="1029" ht="12.75">
      <c r="C1029" s="40"/>
    </row>
    <row r="1030" ht="12.75">
      <c r="C1030" s="40"/>
    </row>
    <row r="1031" ht="12.75">
      <c r="C1031" s="40"/>
    </row>
    <row r="1032" ht="12.75">
      <c r="C1032" s="40"/>
    </row>
    <row r="1033" ht="12.75">
      <c r="C1033" s="40"/>
    </row>
    <row r="1034" ht="12.75">
      <c r="C1034" s="40"/>
    </row>
    <row r="1035" ht="12.75">
      <c r="C1035" s="40"/>
    </row>
    <row r="1036" ht="12.75">
      <c r="C1036" s="40"/>
    </row>
    <row r="1037" ht="12.75">
      <c r="C1037" s="40"/>
    </row>
    <row r="1038" ht="12.75">
      <c r="C1038" s="40"/>
    </row>
    <row r="1039" ht="12.75">
      <c r="C1039" s="40"/>
    </row>
    <row r="1040" ht="12.75">
      <c r="C1040" s="40"/>
    </row>
    <row r="1041" ht="12.75">
      <c r="C1041" s="40"/>
    </row>
    <row r="1042" ht="12.75">
      <c r="C1042" s="40"/>
    </row>
    <row r="1043" ht="12.75">
      <c r="C1043" s="40"/>
    </row>
    <row r="1044" ht="12.75">
      <c r="C1044" s="40"/>
    </row>
    <row r="1045" ht="12.75">
      <c r="C1045" s="40"/>
    </row>
    <row r="1046" ht="12.75">
      <c r="C1046" s="40"/>
    </row>
    <row r="1047" ht="12.75">
      <c r="C1047" s="40"/>
    </row>
    <row r="1048" ht="12.75">
      <c r="C1048" s="40"/>
    </row>
    <row r="1049" ht="12.75">
      <c r="C1049" s="40"/>
    </row>
    <row r="1050" ht="12.75">
      <c r="C1050" s="40"/>
    </row>
    <row r="1051" ht="12.75">
      <c r="C1051" s="40"/>
    </row>
    <row r="1052" ht="12.75">
      <c r="C1052" s="40"/>
    </row>
    <row r="1053" ht="12.75">
      <c r="C1053" s="40"/>
    </row>
    <row r="1054" ht="12.75">
      <c r="C1054" s="40"/>
    </row>
    <row r="1055" ht="12.75">
      <c r="C1055" s="40"/>
    </row>
    <row r="1056" ht="12.75">
      <c r="C1056" s="40"/>
    </row>
    <row r="1057" ht="12.75">
      <c r="C1057" s="40"/>
    </row>
    <row r="1058" ht="12.75">
      <c r="C1058" s="40"/>
    </row>
    <row r="1059" ht="12.75">
      <c r="C1059" s="40"/>
    </row>
    <row r="1060" ht="12.75">
      <c r="C1060" s="40"/>
    </row>
    <row r="1061" ht="12.75">
      <c r="C1061" s="40"/>
    </row>
    <row r="1062" ht="12.75">
      <c r="C1062" s="40"/>
    </row>
    <row r="1063" ht="12.75">
      <c r="C1063" s="40"/>
    </row>
    <row r="1064" ht="12.75">
      <c r="C1064" s="40"/>
    </row>
    <row r="1065" ht="12.75">
      <c r="C1065" s="40"/>
    </row>
    <row r="1066" ht="12.75">
      <c r="C1066" s="40"/>
    </row>
    <row r="1067" ht="12.75">
      <c r="C1067" s="40"/>
    </row>
    <row r="1068" ht="12.75">
      <c r="C1068" s="40"/>
    </row>
    <row r="1069" ht="12.75">
      <c r="C1069" s="40"/>
    </row>
    <row r="1070" ht="12.75">
      <c r="C1070" s="40"/>
    </row>
    <row r="1071" ht="12.75">
      <c r="C1071" s="40"/>
    </row>
    <row r="1072" ht="12.75">
      <c r="C1072" s="40"/>
    </row>
    <row r="1073" ht="12.75">
      <c r="C1073" s="40"/>
    </row>
    <row r="1074" ht="12.75">
      <c r="C1074" s="40"/>
    </row>
    <row r="1075" ht="12.75">
      <c r="C1075" s="40"/>
    </row>
    <row r="1076" ht="12.75">
      <c r="C1076" s="40"/>
    </row>
    <row r="1077" ht="12.75">
      <c r="C1077" s="40"/>
    </row>
    <row r="1078" ht="12.75">
      <c r="C1078" s="40"/>
    </row>
    <row r="1079" ht="12.75">
      <c r="C1079" s="40"/>
    </row>
    <row r="1080" ht="12.75">
      <c r="C1080" s="40"/>
    </row>
    <row r="1081" ht="12.75">
      <c r="C1081" s="40"/>
    </row>
    <row r="1082" ht="12.75">
      <c r="C1082" s="40"/>
    </row>
    <row r="1083" ht="12.75">
      <c r="C1083" s="40"/>
    </row>
    <row r="1084" ht="12.75">
      <c r="C1084" s="40"/>
    </row>
    <row r="1085" ht="12.75">
      <c r="C1085" s="40"/>
    </row>
    <row r="1086" ht="12.75">
      <c r="C1086" s="40"/>
    </row>
    <row r="1087" ht="12.75">
      <c r="C1087" s="40"/>
    </row>
    <row r="1088" ht="12.75">
      <c r="C1088" s="40"/>
    </row>
    <row r="1089" ht="12.75">
      <c r="C1089" s="40"/>
    </row>
    <row r="1090" ht="12.75">
      <c r="C1090" s="40"/>
    </row>
    <row r="1091" ht="12.75">
      <c r="C1091" s="40"/>
    </row>
    <row r="1092" ht="12.75">
      <c r="C1092" s="40"/>
    </row>
    <row r="1093" ht="12.75">
      <c r="C1093" s="40"/>
    </row>
    <row r="1094" ht="12.75">
      <c r="C1094" s="40"/>
    </row>
    <row r="1095" ht="12.75">
      <c r="C1095" s="40"/>
    </row>
    <row r="1096" ht="12.75">
      <c r="C1096" s="40"/>
    </row>
    <row r="1097" ht="12.75">
      <c r="C1097" s="40"/>
    </row>
    <row r="1098" ht="12.75">
      <c r="C1098" s="40"/>
    </row>
    <row r="1099" ht="12.75">
      <c r="C1099" s="40"/>
    </row>
    <row r="1100" ht="12.75">
      <c r="C1100" s="40"/>
    </row>
    <row r="1101" ht="12.75">
      <c r="C1101" s="40"/>
    </row>
    <row r="1102" ht="12.75">
      <c r="C1102" s="40"/>
    </row>
    <row r="1103" ht="12.75">
      <c r="C1103" s="40"/>
    </row>
    <row r="1104" ht="12.75">
      <c r="C1104" s="40"/>
    </row>
    <row r="1105" ht="12.75">
      <c r="C1105" s="40"/>
    </row>
    <row r="1106" ht="12.75">
      <c r="C1106" s="40"/>
    </row>
    <row r="1107" ht="12.75">
      <c r="C1107" s="40"/>
    </row>
    <row r="1108" ht="12.75">
      <c r="C1108" s="40"/>
    </row>
    <row r="1109" ht="12.75">
      <c r="C1109" s="40"/>
    </row>
    <row r="1110" ht="12.75">
      <c r="C1110" s="40"/>
    </row>
    <row r="1111" ht="12.75">
      <c r="C1111" s="40"/>
    </row>
    <row r="1112" ht="12.75">
      <c r="C1112" s="40"/>
    </row>
    <row r="1113" ht="12.75">
      <c r="C1113" s="40"/>
    </row>
    <row r="1114" ht="12.75">
      <c r="C1114" s="40"/>
    </row>
    <row r="1115" ht="12.75">
      <c r="C1115" s="40"/>
    </row>
    <row r="1116" ht="12.75">
      <c r="C1116" s="40"/>
    </row>
    <row r="1117" ht="12.75">
      <c r="C1117" s="40"/>
    </row>
    <row r="1118" ht="12.75">
      <c r="C1118" s="40"/>
    </row>
    <row r="1119" ht="12.75">
      <c r="C1119" s="40"/>
    </row>
    <row r="1120" ht="12.75">
      <c r="C1120" s="40"/>
    </row>
    <row r="1121" ht="12.75">
      <c r="C1121" s="40"/>
    </row>
    <row r="1122" ht="12.75">
      <c r="C1122" s="40"/>
    </row>
    <row r="1123" ht="12.75">
      <c r="C1123" s="40"/>
    </row>
    <row r="1124" ht="12.75">
      <c r="C1124" s="40"/>
    </row>
    <row r="1125" ht="12.75">
      <c r="C1125" s="40"/>
    </row>
    <row r="1126" ht="12.75">
      <c r="C1126" s="40"/>
    </row>
    <row r="1127" ht="12.75">
      <c r="C1127" s="40"/>
    </row>
    <row r="1128" ht="12.75">
      <c r="C1128" s="40"/>
    </row>
    <row r="1129" ht="12.75">
      <c r="C1129" s="40"/>
    </row>
    <row r="1130" ht="12.75">
      <c r="C1130" s="40"/>
    </row>
    <row r="1131" ht="12.75">
      <c r="C1131" s="40"/>
    </row>
    <row r="1132" ht="12.75">
      <c r="C1132" s="40"/>
    </row>
    <row r="1133" ht="12.75">
      <c r="C1133" s="40"/>
    </row>
    <row r="1134" ht="12.75">
      <c r="C1134" s="40"/>
    </row>
    <row r="1135" ht="12.75">
      <c r="C1135" s="40"/>
    </row>
    <row r="1136" ht="12.75">
      <c r="C1136" s="40"/>
    </row>
    <row r="1137" ht="12.75">
      <c r="C1137" s="40"/>
    </row>
    <row r="1138" ht="12.75">
      <c r="C1138" s="40"/>
    </row>
    <row r="1139" ht="12.75">
      <c r="C1139" s="40"/>
    </row>
    <row r="1140" ht="12.75">
      <c r="C1140" s="40"/>
    </row>
    <row r="1141" ht="12.75">
      <c r="C1141" s="40"/>
    </row>
    <row r="1142" ht="12.75">
      <c r="C1142" s="40"/>
    </row>
    <row r="1143" ht="12.75">
      <c r="C1143" s="40"/>
    </row>
    <row r="1144" ht="12.75">
      <c r="C1144" s="40"/>
    </row>
    <row r="1145" ht="12.75">
      <c r="C1145" s="40"/>
    </row>
    <row r="1146" ht="12.75">
      <c r="C1146" s="40"/>
    </row>
    <row r="1147" ht="12.75">
      <c r="C1147" s="40"/>
    </row>
    <row r="1148" ht="12.75">
      <c r="C1148" s="40"/>
    </row>
    <row r="1149" ht="12.75">
      <c r="C1149" s="40"/>
    </row>
    <row r="1150" ht="12.75">
      <c r="C1150" s="40"/>
    </row>
    <row r="1151" ht="12.75">
      <c r="C1151" s="40"/>
    </row>
    <row r="1152" ht="12.75">
      <c r="C1152" s="40"/>
    </row>
    <row r="1153" ht="12.75">
      <c r="C1153" s="40"/>
    </row>
    <row r="1154" ht="12.75">
      <c r="C1154" s="40"/>
    </row>
    <row r="1155" ht="12.75">
      <c r="C1155" s="40"/>
    </row>
    <row r="1156" ht="12.75">
      <c r="C1156" s="40"/>
    </row>
    <row r="1157" ht="12.75">
      <c r="C1157" s="40"/>
    </row>
    <row r="1158" ht="12.75">
      <c r="C1158" s="40"/>
    </row>
    <row r="1159" ht="12.75">
      <c r="C1159" s="40"/>
    </row>
    <row r="1160" ht="12.75">
      <c r="C1160" s="40"/>
    </row>
    <row r="1161" ht="12.75">
      <c r="C1161" s="40"/>
    </row>
    <row r="1162" ht="12.75">
      <c r="C1162" s="40"/>
    </row>
    <row r="1163" ht="12.75">
      <c r="C1163" s="40"/>
    </row>
    <row r="1164" ht="12.75">
      <c r="C1164" s="40"/>
    </row>
    <row r="1165" ht="12.75">
      <c r="C1165" s="40"/>
    </row>
    <row r="1166" ht="12.75">
      <c r="C1166" s="40"/>
    </row>
    <row r="1167" ht="12.75">
      <c r="C1167" s="40"/>
    </row>
    <row r="1168" ht="12.75">
      <c r="C1168" s="40"/>
    </row>
    <row r="1169" ht="12.75">
      <c r="C1169" s="40"/>
    </row>
    <row r="1170" ht="12.75">
      <c r="C1170" s="40"/>
    </row>
    <row r="1171" ht="12.75">
      <c r="C1171" s="40"/>
    </row>
    <row r="1172" ht="12.75">
      <c r="C1172" s="40"/>
    </row>
    <row r="1173" ht="12.75">
      <c r="C1173" s="40"/>
    </row>
    <row r="1174" ht="12.75">
      <c r="C1174" s="40"/>
    </row>
    <row r="1175" ht="12.75">
      <c r="C1175" s="40"/>
    </row>
    <row r="1176" ht="12.75">
      <c r="C1176" s="40"/>
    </row>
    <row r="1177" ht="12.75">
      <c r="C1177" s="40"/>
    </row>
    <row r="1178" ht="12.75">
      <c r="C1178" s="40"/>
    </row>
    <row r="1179" ht="12.75">
      <c r="C1179" s="40"/>
    </row>
    <row r="1180" ht="12.75">
      <c r="C1180" s="40"/>
    </row>
    <row r="1181" ht="12.75">
      <c r="C1181" s="40"/>
    </row>
    <row r="1182" ht="12.75">
      <c r="C1182" s="40"/>
    </row>
    <row r="1183" ht="12.75">
      <c r="C1183" s="40"/>
    </row>
    <row r="1184" ht="12.75">
      <c r="C1184" s="40"/>
    </row>
    <row r="1185" ht="12.75">
      <c r="C1185" s="40"/>
    </row>
    <row r="1186" ht="12.75">
      <c r="C1186" s="40"/>
    </row>
    <row r="1187" ht="12.75">
      <c r="C1187" s="40"/>
    </row>
    <row r="1188" ht="12.75">
      <c r="C1188" s="40"/>
    </row>
    <row r="1189" ht="12.75">
      <c r="C1189" s="40"/>
    </row>
    <row r="1190" ht="12.75">
      <c r="C1190" s="40"/>
    </row>
    <row r="1191" ht="12.75">
      <c r="C1191" s="40"/>
    </row>
    <row r="1192" ht="12.75">
      <c r="C1192" s="40"/>
    </row>
    <row r="1193" ht="12.75">
      <c r="C1193" s="40"/>
    </row>
    <row r="1194" ht="12.75">
      <c r="C1194" s="40"/>
    </row>
    <row r="1195" ht="12.75">
      <c r="C1195" s="40"/>
    </row>
    <row r="1196" ht="12.75">
      <c r="C1196" s="40"/>
    </row>
    <row r="1197" ht="12.75">
      <c r="C1197" s="40"/>
    </row>
    <row r="1198" ht="12.75">
      <c r="C1198" s="40"/>
    </row>
    <row r="1199" ht="12.75">
      <c r="C1199" s="40"/>
    </row>
    <row r="1200" ht="12.75">
      <c r="C1200" s="40"/>
    </row>
    <row r="1201" ht="12.75">
      <c r="C1201" s="40"/>
    </row>
    <row r="1202" ht="12.75">
      <c r="C1202" s="40"/>
    </row>
    <row r="1203" ht="12.75">
      <c r="C1203" s="40"/>
    </row>
    <row r="1204" ht="12.75">
      <c r="C1204" s="40"/>
    </row>
    <row r="1205" ht="12.75">
      <c r="C1205" s="40"/>
    </row>
    <row r="1206" ht="12.75">
      <c r="C1206" s="40"/>
    </row>
    <row r="1207" ht="12.75">
      <c r="C1207" s="40"/>
    </row>
    <row r="1208" ht="12.75">
      <c r="C1208" s="40"/>
    </row>
    <row r="1209" ht="12.75">
      <c r="C1209" s="40"/>
    </row>
    <row r="1210" ht="12.75">
      <c r="C1210" s="40"/>
    </row>
    <row r="1211" ht="12.75">
      <c r="C1211" s="40"/>
    </row>
    <row r="1212" ht="12.75">
      <c r="C1212" s="40"/>
    </row>
    <row r="1213" ht="12.75">
      <c r="C1213" s="40"/>
    </row>
    <row r="1214" ht="12.75">
      <c r="C1214" s="40"/>
    </row>
    <row r="1215" ht="12.75">
      <c r="C1215" s="40"/>
    </row>
    <row r="1216" ht="12.75">
      <c r="C1216" s="40"/>
    </row>
    <row r="1217" ht="12.75">
      <c r="C1217" s="40"/>
    </row>
    <row r="1218" ht="12.75">
      <c r="C1218" s="40"/>
    </row>
    <row r="1219" ht="12.75">
      <c r="C1219" s="40"/>
    </row>
    <row r="1220" ht="12.75">
      <c r="C1220" s="40"/>
    </row>
    <row r="1221" ht="12.75">
      <c r="C1221" s="40"/>
    </row>
    <row r="1222" ht="12.75">
      <c r="C1222" s="40"/>
    </row>
    <row r="1223" ht="12.75">
      <c r="C1223" s="40"/>
    </row>
    <row r="1224" ht="12.75">
      <c r="C1224" s="40"/>
    </row>
    <row r="1225" ht="12.75">
      <c r="C1225" s="40"/>
    </row>
    <row r="1226" ht="12.75">
      <c r="C1226" s="40"/>
    </row>
    <row r="1227" ht="12.75">
      <c r="C1227" s="40"/>
    </row>
    <row r="1228" ht="12.75">
      <c r="C1228" s="40"/>
    </row>
    <row r="1229" ht="12.75">
      <c r="C1229" s="40"/>
    </row>
    <row r="1230" ht="12.75">
      <c r="C1230" s="40"/>
    </row>
    <row r="1231" ht="12.75">
      <c r="C1231" s="40"/>
    </row>
    <row r="1232" ht="12.75">
      <c r="C1232" s="40"/>
    </row>
    <row r="1233" ht="12.75">
      <c r="C1233" s="40"/>
    </row>
    <row r="1234" ht="12.75">
      <c r="C1234" s="40"/>
    </row>
    <row r="1235" ht="12.75">
      <c r="C1235" s="40"/>
    </row>
    <row r="1236" ht="12.75">
      <c r="C1236" s="40"/>
    </row>
    <row r="1237" ht="12.75">
      <c r="C1237" s="40"/>
    </row>
    <row r="1238" ht="12.75">
      <c r="C1238" s="40"/>
    </row>
    <row r="1239" ht="12.75">
      <c r="C1239" s="40"/>
    </row>
    <row r="1240" ht="12.75">
      <c r="C1240" s="40"/>
    </row>
    <row r="1241" ht="12.75">
      <c r="C1241" s="40"/>
    </row>
    <row r="1242" ht="12.75">
      <c r="C1242" s="40"/>
    </row>
    <row r="1243" ht="12.75">
      <c r="C1243" s="40"/>
    </row>
    <row r="1244" ht="12.75">
      <c r="C1244" s="40"/>
    </row>
    <row r="1245" ht="12.75">
      <c r="C1245" s="40"/>
    </row>
    <row r="1246" ht="12.75">
      <c r="C1246" s="40"/>
    </row>
    <row r="1247" ht="12.75">
      <c r="C1247" s="40"/>
    </row>
    <row r="1248" ht="12.75">
      <c r="C1248" s="40"/>
    </row>
    <row r="1249" ht="12.75">
      <c r="C1249" s="40"/>
    </row>
    <row r="1250" ht="12.75">
      <c r="C1250" s="40"/>
    </row>
    <row r="1251" ht="12.75">
      <c r="C1251" s="40"/>
    </row>
    <row r="1252" ht="12.75">
      <c r="C1252" s="40"/>
    </row>
    <row r="1253" ht="12.75">
      <c r="C1253" s="40"/>
    </row>
    <row r="1254" ht="12.75">
      <c r="C1254" s="40"/>
    </row>
    <row r="1255" ht="12.75">
      <c r="C1255" s="40"/>
    </row>
    <row r="1256" ht="12.75">
      <c r="C1256" s="40"/>
    </row>
    <row r="1257" ht="12.75">
      <c r="C1257" s="40"/>
    </row>
    <row r="1258" ht="12.75">
      <c r="C1258" s="40"/>
    </row>
    <row r="1259" ht="12.75">
      <c r="C1259" s="40"/>
    </row>
    <row r="1260" ht="12.75">
      <c r="C1260" s="40"/>
    </row>
    <row r="1261" ht="12.75">
      <c r="C1261" s="40"/>
    </row>
    <row r="1262" ht="12.75">
      <c r="C1262" s="40"/>
    </row>
    <row r="1263" ht="12.75">
      <c r="C1263" s="40"/>
    </row>
    <row r="1264" ht="12.75">
      <c r="C1264" s="40"/>
    </row>
    <row r="1265" ht="12.75">
      <c r="C1265" s="40"/>
    </row>
    <row r="1266" ht="12.75">
      <c r="C1266" s="40"/>
    </row>
    <row r="1267" ht="12.75">
      <c r="C1267" s="40"/>
    </row>
    <row r="1268" ht="12.75">
      <c r="C1268" s="40"/>
    </row>
    <row r="1269" ht="12.75">
      <c r="C1269" s="40"/>
    </row>
    <row r="1270" ht="12.75">
      <c r="C1270" s="40"/>
    </row>
    <row r="1271" ht="12.75">
      <c r="C1271" s="40"/>
    </row>
    <row r="1272" ht="12.75">
      <c r="C1272" s="40"/>
    </row>
    <row r="1273" ht="12.75">
      <c r="C1273" s="40"/>
    </row>
    <row r="1274" ht="12.75">
      <c r="C1274" s="40"/>
    </row>
    <row r="1275" ht="12.75">
      <c r="C1275" s="40"/>
    </row>
    <row r="1276" ht="12.75">
      <c r="C1276" s="40"/>
    </row>
    <row r="1277" ht="12.75">
      <c r="C1277" s="40"/>
    </row>
    <row r="1278" ht="12.75">
      <c r="C1278" s="40"/>
    </row>
    <row r="1279" ht="12.75">
      <c r="C1279" s="40"/>
    </row>
    <row r="1280" ht="12.75">
      <c r="C1280" s="40"/>
    </row>
    <row r="1281" ht="12.75">
      <c r="C1281" s="40"/>
    </row>
    <row r="1282" ht="12.75">
      <c r="C1282" s="40"/>
    </row>
    <row r="1283" ht="12.75">
      <c r="C1283" s="40"/>
    </row>
    <row r="1284" ht="12.75">
      <c r="C1284" s="40"/>
    </row>
    <row r="1285" ht="12.75">
      <c r="C1285" s="40"/>
    </row>
    <row r="1286" ht="12.75">
      <c r="C1286" s="40"/>
    </row>
    <row r="1287" ht="12.75">
      <c r="C1287" s="40"/>
    </row>
    <row r="1288" ht="12.75">
      <c r="C1288" s="40"/>
    </row>
    <row r="1289" ht="12.75">
      <c r="C1289" s="40"/>
    </row>
    <row r="1290" ht="12.75">
      <c r="C1290" s="40"/>
    </row>
    <row r="1291" ht="12.75">
      <c r="C1291" s="40"/>
    </row>
    <row r="1292" ht="12.75">
      <c r="C1292" s="40"/>
    </row>
    <row r="1293" ht="12.75">
      <c r="C1293" s="40"/>
    </row>
    <row r="1294" ht="12.75">
      <c r="C1294" s="40"/>
    </row>
    <row r="1295" ht="12.75">
      <c r="C1295" s="40"/>
    </row>
    <row r="1296" ht="12.75">
      <c r="C1296" s="40"/>
    </row>
    <row r="1297" ht="12.75">
      <c r="C1297" s="40"/>
    </row>
    <row r="1298" ht="12.75">
      <c r="C1298" s="40"/>
    </row>
    <row r="1299" ht="12.75">
      <c r="C1299" s="40"/>
    </row>
    <row r="1300" ht="12.75">
      <c r="C1300" s="40"/>
    </row>
    <row r="1301" ht="12.75">
      <c r="C1301" s="40"/>
    </row>
    <row r="1302" ht="12.75">
      <c r="C1302" s="40"/>
    </row>
    <row r="1303" ht="12.75">
      <c r="C1303" s="40"/>
    </row>
    <row r="1304" ht="12.75">
      <c r="C1304" s="40"/>
    </row>
    <row r="1305" ht="12.75">
      <c r="C1305" s="40"/>
    </row>
    <row r="1306" ht="12.75">
      <c r="C1306" s="40"/>
    </row>
    <row r="1307" ht="12.75">
      <c r="C1307" s="40"/>
    </row>
    <row r="1308" ht="12.75">
      <c r="C1308" s="40"/>
    </row>
    <row r="1309" ht="12.75">
      <c r="C1309" s="40"/>
    </row>
    <row r="1310" ht="12.75">
      <c r="C1310" s="40"/>
    </row>
    <row r="1311" ht="12.75">
      <c r="C1311" s="40"/>
    </row>
    <row r="1312" ht="12.75">
      <c r="C1312" s="40"/>
    </row>
    <row r="1313" ht="12.75">
      <c r="C1313" s="40"/>
    </row>
    <row r="1314" ht="12.75">
      <c r="C1314" s="40"/>
    </row>
    <row r="1315" ht="12.75">
      <c r="C1315" s="40"/>
    </row>
    <row r="1316" ht="12.75">
      <c r="C1316" s="40"/>
    </row>
    <row r="1317" ht="12.75">
      <c r="C1317" s="40"/>
    </row>
    <row r="1318" ht="12.75">
      <c r="C1318" s="40"/>
    </row>
    <row r="1319" ht="12.75">
      <c r="C1319" s="40"/>
    </row>
    <row r="1320" ht="12.75">
      <c r="C1320" s="40"/>
    </row>
    <row r="1321" ht="12.75">
      <c r="C1321" s="40"/>
    </row>
    <row r="1322" ht="12.75">
      <c r="C1322" s="40"/>
    </row>
    <row r="1323" ht="12.75">
      <c r="C1323" s="40"/>
    </row>
    <row r="1324" ht="12.75">
      <c r="C1324" s="40"/>
    </row>
    <row r="1325" ht="12.75">
      <c r="C1325" s="40"/>
    </row>
    <row r="1326" ht="12.75">
      <c r="C1326" s="40"/>
    </row>
    <row r="1327" ht="12.75">
      <c r="C1327" s="40"/>
    </row>
    <row r="1328" ht="12.75">
      <c r="C1328" s="40"/>
    </row>
    <row r="1329" ht="12.75">
      <c r="C1329" s="40"/>
    </row>
    <row r="1330" ht="12.75">
      <c r="C1330" s="40"/>
    </row>
    <row r="1331" ht="12.75">
      <c r="C1331" s="40"/>
    </row>
    <row r="1332" ht="12.75">
      <c r="C1332" s="40"/>
    </row>
    <row r="1333" ht="12.75">
      <c r="C1333" s="40"/>
    </row>
    <row r="1334" ht="12.75">
      <c r="C1334" s="40"/>
    </row>
    <row r="1335" ht="12.75">
      <c r="C1335" s="40"/>
    </row>
    <row r="1336" ht="12.75">
      <c r="C1336" s="40"/>
    </row>
    <row r="1337" ht="12.75">
      <c r="C1337" s="40"/>
    </row>
    <row r="1338" ht="12.75">
      <c r="C1338" s="40"/>
    </row>
    <row r="1339" ht="12.75">
      <c r="C1339" s="40"/>
    </row>
    <row r="1340" ht="12.75">
      <c r="C1340" s="40"/>
    </row>
    <row r="1341" ht="12.75">
      <c r="C1341" s="40"/>
    </row>
    <row r="1342" ht="12.75">
      <c r="C1342" s="40"/>
    </row>
    <row r="1343" ht="12.75">
      <c r="C1343" s="40"/>
    </row>
    <row r="1344" ht="12.75">
      <c r="C1344" s="40"/>
    </row>
    <row r="1345" ht="12.75">
      <c r="C1345" s="40"/>
    </row>
    <row r="1346" ht="12.75">
      <c r="C1346" s="40"/>
    </row>
    <row r="1347" ht="12.75">
      <c r="C1347" s="40"/>
    </row>
    <row r="1348" ht="12.75">
      <c r="C1348" s="40"/>
    </row>
    <row r="1349" ht="12.75">
      <c r="C1349" s="40"/>
    </row>
    <row r="1350" ht="12.75">
      <c r="C1350" s="40"/>
    </row>
    <row r="1351" ht="12.75">
      <c r="C1351" s="40"/>
    </row>
    <row r="1352" ht="12.75">
      <c r="C1352" s="40"/>
    </row>
    <row r="1353" ht="12.75">
      <c r="C1353" s="40"/>
    </row>
    <row r="1354" ht="12.75">
      <c r="C1354" s="40"/>
    </row>
    <row r="1355" ht="12.75">
      <c r="C1355" s="40"/>
    </row>
    <row r="1356" ht="12.75">
      <c r="C1356" s="40"/>
    </row>
    <row r="1357" ht="12.75">
      <c r="C1357" s="40"/>
    </row>
    <row r="1358" ht="12.75">
      <c r="C1358" s="40"/>
    </row>
    <row r="1359" ht="12.75">
      <c r="C1359" s="40"/>
    </row>
    <row r="1360" ht="12.75">
      <c r="C1360" s="40"/>
    </row>
    <row r="1361" ht="12.75">
      <c r="C1361" s="40"/>
    </row>
    <row r="1362" ht="12.75">
      <c r="C1362" s="40"/>
    </row>
    <row r="1363" ht="12.75">
      <c r="C1363" s="40"/>
    </row>
    <row r="1364" ht="12.75">
      <c r="C1364" s="40"/>
    </row>
    <row r="1365" ht="12.75">
      <c r="C1365" s="40"/>
    </row>
    <row r="1366" ht="12.75">
      <c r="C1366" s="40"/>
    </row>
    <row r="1367" ht="12.75">
      <c r="C1367" s="40"/>
    </row>
    <row r="1368" ht="12.75">
      <c r="C1368" s="40"/>
    </row>
    <row r="1369" ht="12.75">
      <c r="C1369" s="40"/>
    </row>
    <row r="1370" ht="12.75">
      <c r="C1370" s="40"/>
    </row>
    <row r="1371" ht="12.75">
      <c r="C1371" s="40"/>
    </row>
    <row r="1372" ht="12.75">
      <c r="C1372" s="40"/>
    </row>
    <row r="1373" ht="12.75">
      <c r="C1373" s="40"/>
    </row>
    <row r="1374" ht="12.75">
      <c r="C1374" s="40"/>
    </row>
    <row r="1375" ht="12.75">
      <c r="C1375" s="40"/>
    </row>
    <row r="1376" ht="12.75">
      <c r="C1376" s="40"/>
    </row>
    <row r="1377" ht="12.75">
      <c r="C1377" s="40"/>
    </row>
    <row r="1378" ht="12.75">
      <c r="C1378" s="40"/>
    </row>
    <row r="1379" ht="12.75">
      <c r="C1379" s="40"/>
    </row>
    <row r="1380" ht="12.75">
      <c r="C1380" s="40"/>
    </row>
    <row r="1381" ht="12.75">
      <c r="C1381" s="40"/>
    </row>
    <row r="1382" ht="12.75">
      <c r="C1382" s="40"/>
    </row>
    <row r="1383" ht="12.75">
      <c r="C1383" s="40"/>
    </row>
    <row r="1384" ht="12.75">
      <c r="C1384" s="40"/>
    </row>
    <row r="1385" ht="12.75">
      <c r="C1385" s="40"/>
    </row>
    <row r="1386" ht="12.75">
      <c r="C1386" s="40"/>
    </row>
    <row r="1387" ht="12.75">
      <c r="C1387" s="40"/>
    </row>
    <row r="1388" ht="12.75">
      <c r="C1388" s="40"/>
    </row>
    <row r="1389" ht="12.75">
      <c r="C1389" s="40"/>
    </row>
    <row r="1390" ht="12.75">
      <c r="C1390" s="40"/>
    </row>
    <row r="1391" ht="12.75">
      <c r="C1391" s="40"/>
    </row>
    <row r="1392" ht="12.75">
      <c r="C1392" s="40"/>
    </row>
    <row r="1393" ht="12.75">
      <c r="C1393" s="40"/>
    </row>
    <row r="1394" ht="12.75">
      <c r="C1394" s="40"/>
    </row>
    <row r="1395" ht="12.75">
      <c r="C1395" s="40"/>
    </row>
    <row r="1396" ht="12.75">
      <c r="C1396" s="40"/>
    </row>
    <row r="1397" ht="12.75">
      <c r="C1397" s="40"/>
    </row>
    <row r="1398" ht="12.75">
      <c r="C1398" s="40"/>
    </row>
    <row r="1399" ht="12.75">
      <c r="C1399" s="40"/>
    </row>
    <row r="1400" ht="12.75">
      <c r="C1400" s="40"/>
    </row>
    <row r="1401" ht="12.75">
      <c r="C1401" s="40"/>
    </row>
    <row r="1402" ht="12.75">
      <c r="C1402" s="40"/>
    </row>
    <row r="1403" ht="12.75">
      <c r="C1403" s="40"/>
    </row>
    <row r="1404" ht="12.75">
      <c r="C1404" s="40"/>
    </row>
    <row r="1405" ht="12.75">
      <c r="C1405" s="40"/>
    </row>
    <row r="1406" ht="12.75">
      <c r="C1406" s="40"/>
    </row>
    <row r="1407" ht="12.75">
      <c r="C1407" s="40"/>
    </row>
    <row r="1408" ht="12.75">
      <c r="C1408" s="40"/>
    </row>
    <row r="1409" ht="12.75">
      <c r="C1409" s="40"/>
    </row>
    <row r="1410" ht="12.75">
      <c r="C1410" s="40"/>
    </row>
    <row r="1411" ht="12.75">
      <c r="C1411" s="40"/>
    </row>
    <row r="1412" ht="12.75">
      <c r="C1412" s="40"/>
    </row>
    <row r="1413" ht="12.75">
      <c r="C1413" s="40"/>
    </row>
    <row r="1414" ht="12.75">
      <c r="C1414" s="40"/>
    </row>
    <row r="1415" ht="12.75">
      <c r="C1415" s="40"/>
    </row>
    <row r="1416" ht="12.75">
      <c r="C1416" s="40"/>
    </row>
    <row r="1417" ht="12.75">
      <c r="C1417" s="40"/>
    </row>
    <row r="1418" ht="12.75">
      <c r="C1418" s="40"/>
    </row>
    <row r="1419" ht="12.75">
      <c r="C1419" s="40"/>
    </row>
    <row r="1420" ht="12.75">
      <c r="C1420" s="40"/>
    </row>
    <row r="1421" ht="12.75">
      <c r="C1421" s="40"/>
    </row>
    <row r="1422" ht="12.75">
      <c r="C1422" s="40"/>
    </row>
    <row r="1423" ht="12.75">
      <c r="C1423" s="40"/>
    </row>
    <row r="1424" ht="12.75">
      <c r="C1424" s="40"/>
    </row>
    <row r="1425" ht="12.75">
      <c r="C1425" s="40"/>
    </row>
    <row r="1426" ht="12.75">
      <c r="C1426" s="40"/>
    </row>
    <row r="1427" ht="12.75">
      <c r="C1427" s="40"/>
    </row>
    <row r="1428" ht="12.75">
      <c r="C1428" s="40"/>
    </row>
    <row r="1429" ht="12.75">
      <c r="C1429" s="40"/>
    </row>
    <row r="1430" ht="12.75">
      <c r="C1430" s="40"/>
    </row>
    <row r="1431" ht="12.75">
      <c r="C1431" s="40"/>
    </row>
    <row r="1432" ht="12.75">
      <c r="C1432" s="40"/>
    </row>
    <row r="1433" ht="12.75">
      <c r="C1433" s="40"/>
    </row>
    <row r="1434" ht="12.75">
      <c r="C1434" s="40"/>
    </row>
    <row r="1435" ht="12.75">
      <c r="C1435" s="40"/>
    </row>
    <row r="1436" ht="12.75">
      <c r="C1436" s="40"/>
    </row>
    <row r="1437" ht="12.75">
      <c r="C1437" s="40"/>
    </row>
    <row r="1438" ht="12.75">
      <c r="C1438" s="40"/>
    </row>
    <row r="1439" ht="12.75">
      <c r="C1439" s="40"/>
    </row>
    <row r="1440" ht="12.75">
      <c r="C1440" s="40"/>
    </row>
    <row r="1441" ht="12.75">
      <c r="C1441" s="40"/>
    </row>
    <row r="1442" ht="12.75">
      <c r="C1442" s="40"/>
    </row>
    <row r="1443" ht="12.75">
      <c r="C1443" s="40"/>
    </row>
    <row r="1444" ht="12.75">
      <c r="C1444" s="40"/>
    </row>
    <row r="1445" ht="12.75">
      <c r="C1445" s="40"/>
    </row>
    <row r="1446" ht="12.75">
      <c r="C1446" s="40"/>
    </row>
    <row r="1447" ht="12.75">
      <c r="C1447" s="40"/>
    </row>
    <row r="1448" ht="12.75">
      <c r="C1448" s="40"/>
    </row>
    <row r="1449" ht="12.75">
      <c r="C1449" s="40"/>
    </row>
    <row r="1450" ht="12.75">
      <c r="C1450" s="40"/>
    </row>
    <row r="1451" ht="12.75">
      <c r="C1451" s="40"/>
    </row>
    <row r="1452" ht="12.75">
      <c r="C1452" s="40"/>
    </row>
    <row r="1453" ht="12.75">
      <c r="C1453" s="40"/>
    </row>
    <row r="1454" ht="12.75">
      <c r="C1454" s="40"/>
    </row>
    <row r="1455" ht="12.75">
      <c r="C1455" s="40"/>
    </row>
    <row r="1456" ht="12.75">
      <c r="C1456" s="40"/>
    </row>
    <row r="1457" ht="12.75">
      <c r="C1457" s="40"/>
    </row>
    <row r="1458" ht="12.75">
      <c r="C1458" s="40"/>
    </row>
    <row r="1459" ht="12.75">
      <c r="C1459" s="40"/>
    </row>
    <row r="1460" ht="12.75">
      <c r="C1460" s="40"/>
    </row>
    <row r="1461" ht="12.75">
      <c r="C1461" s="40"/>
    </row>
    <row r="1462" ht="12.75">
      <c r="C1462" s="40"/>
    </row>
    <row r="1463" ht="12.75">
      <c r="C1463" s="40"/>
    </row>
    <row r="1464" ht="12.75">
      <c r="C1464" s="40"/>
    </row>
    <row r="1465" ht="12.75">
      <c r="C1465" s="40"/>
    </row>
    <row r="1466" ht="12.75">
      <c r="C1466" s="40"/>
    </row>
    <row r="1467" ht="12.75">
      <c r="C1467" s="40"/>
    </row>
    <row r="1468" ht="12.75">
      <c r="C1468" s="40"/>
    </row>
    <row r="1469" ht="12.75">
      <c r="C1469" s="40"/>
    </row>
    <row r="1470" ht="12.75">
      <c r="C1470" s="40"/>
    </row>
    <row r="1471" ht="12.75">
      <c r="C1471" s="40"/>
    </row>
    <row r="1472" ht="12.75">
      <c r="C1472" s="40"/>
    </row>
    <row r="1473" ht="12.75">
      <c r="C1473" s="40"/>
    </row>
    <row r="1474" ht="12.75">
      <c r="C1474" s="40"/>
    </row>
    <row r="1475" ht="12.75">
      <c r="C1475" s="40"/>
    </row>
    <row r="1476" ht="12.75">
      <c r="C1476" s="40"/>
    </row>
    <row r="1477" ht="12.75">
      <c r="C1477" s="40"/>
    </row>
    <row r="1478" ht="12.75">
      <c r="C1478" s="40"/>
    </row>
    <row r="1479" ht="12.75">
      <c r="C1479" s="40"/>
    </row>
    <row r="1480" ht="12.75">
      <c r="C1480" s="40"/>
    </row>
    <row r="1481" ht="12.75">
      <c r="C1481" s="40"/>
    </row>
    <row r="1482" ht="12.75">
      <c r="C1482" s="40"/>
    </row>
    <row r="1483" ht="12.75">
      <c r="C1483" s="40"/>
    </row>
    <row r="1484" ht="12.75">
      <c r="C1484" s="40"/>
    </row>
    <row r="1485" ht="12.75">
      <c r="C1485" s="40"/>
    </row>
    <row r="1486" ht="12.75">
      <c r="C1486" s="40"/>
    </row>
    <row r="1487" ht="12.75">
      <c r="C1487" s="40"/>
    </row>
    <row r="1488" ht="12.75">
      <c r="C1488" s="40"/>
    </row>
    <row r="1489" ht="12.75">
      <c r="C1489" s="40"/>
    </row>
    <row r="1490" ht="12.75">
      <c r="C1490" s="40"/>
    </row>
    <row r="1491" ht="12.75">
      <c r="C1491" s="40"/>
    </row>
    <row r="1492" ht="12.75">
      <c r="C1492" s="40"/>
    </row>
    <row r="1493" ht="12.75">
      <c r="C1493" s="40"/>
    </row>
    <row r="1494" ht="12.75">
      <c r="C1494" s="40"/>
    </row>
    <row r="1495" ht="12.75">
      <c r="C1495" s="40"/>
    </row>
    <row r="1496" ht="12.75">
      <c r="C1496" s="40"/>
    </row>
    <row r="1497" ht="12.75">
      <c r="C1497" s="40"/>
    </row>
    <row r="1498" ht="12.75">
      <c r="C1498" s="40"/>
    </row>
    <row r="1499" ht="12.75">
      <c r="C1499" s="40"/>
    </row>
    <row r="1500" ht="12.75">
      <c r="C1500" s="40"/>
    </row>
    <row r="1501" ht="12.75">
      <c r="C1501" s="40"/>
    </row>
    <row r="1502" ht="12.75">
      <c r="C1502" s="40"/>
    </row>
    <row r="1503" ht="12.75">
      <c r="C1503" s="40"/>
    </row>
    <row r="1504" ht="12.75">
      <c r="C1504" s="40"/>
    </row>
    <row r="1505" ht="12.75">
      <c r="C1505" s="40"/>
    </row>
    <row r="1506" ht="12.75">
      <c r="C1506" s="40"/>
    </row>
    <row r="1507" ht="12.75">
      <c r="C1507" s="40"/>
    </row>
    <row r="1508" ht="12.75">
      <c r="C1508" s="40"/>
    </row>
    <row r="1509" ht="12.75">
      <c r="C1509" s="40"/>
    </row>
    <row r="1510" ht="12.75">
      <c r="C1510" s="40"/>
    </row>
    <row r="1511" ht="12.75">
      <c r="C1511" s="40"/>
    </row>
    <row r="1512" ht="12.75">
      <c r="C1512" s="40"/>
    </row>
    <row r="1513" ht="12.75">
      <c r="C1513" s="40"/>
    </row>
    <row r="1514" ht="12.75">
      <c r="C1514" s="40"/>
    </row>
    <row r="1515" ht="12.75">
      <c r="C1515" s="40"/>
    </row>
    <row r="1516" ht="12.75">
      <c r="C1516" s="40"/>
    </row>
    <row r="1517" ht="12.75">
      <c r="C1517" s="40"/>
    </row>
    <row r="1518" ht="12.75">
      <c r="C1518" s="40"/>
    </row>
    <row r="1519" ht="12.75">
      <c r="C1519" s="40"/>
    </row>
    <row r="1520" ht="12.75">
      <c r="C1520" s="40"/>
    </row>
    <row r="1521" ht="12.75">
      <c r="C1521" s="40"/>
    </row>
    <row r="1522" ht="12.75">
      <c r="C1522" s="40"/>
    </row>
    <row r="1523" ht="12.75">
      <c r="C1523" s="40"/>
    </row>
    <row r="1524" ht="12.75">
      <c r="C1524" s="40"/>
    </row>
    <row r="1525" ht="12.75">
      <c r="C1525" s="40"/>
    </row>
    <row r="1526" ht="12.75">
      <c r="C1526" s="40"/>
    </row>
    <row r="1527" ht="12.75">
      <c r="C1527" s="40"/>
    </row>
    <row r="1528" ht="12.75">
      <c r="C1528" s="40"/>
    </row>
    <row r="1529" ht="12.75">
      <c r="C1529" s="40"/>
    </row>
    <row r="1530" ht="12.75">
      <c r="C1530" s="40"/>
    </row>
    <row r="1531" ht="12.75">
      <c r="C1531" s="40"/>
    </row>
    <row r="1532" ht="12.75">
      <c r="C1532" s="40"/>
    </row>
    <row r="1533" ht="12.75">
      <c r="C1533" s="40"/>
    </row>
    <row r="1534" ht="12.75">
      <c r="C1534" s="40"/>
    </row>
    <row r="1535" ht="12.75">
      <c r="C1535" s="40"/>
    </row>
    <row r="1536" ht="12.75">
      <c r="C1536" s="40"/>
    </row>
    <row r="1537" ht="12.75">
      <c r="C1537" s="40"/>
    </row>
    <row r="1538" ht="12.75">
      <c r="C1538" s="40"/>
    </row>
    <row r="1539" ht="12.75">
      <c r="C1539" s="40"/>
    </row>
    <row r="1540" ht="12.75">
      <c r="C1540" s="40"/>
    </row>
    <row r="1541" ht="12.75">
      <c r="C1541" s="40"/>
    </row>
    <row r="1542" ht="12.75">
      <c r="C1542" s="40"/>
    </row>
    <row r="1543" ht="12.75">
      <c r="C1543" s="40"/>
    </row>
    <row r="1544" ht="12.75">
      <c r="C1544" s="40"/>
    </row>
    <row r="1545" ht="12.75">
      <c r="C1545" s="40"/>
    </row>
    <row r="1546" ht="12.75">
      <c r="C1546" s="40"/>
    </row>
    <row r="1547" ht="12.75">
      <c r="C1547" s="40"/>
    </row>
    <row r="1548" ht="12.75">
      <c r="C1548" s="40"/>
    </row>
    <row r="1549" ht="12.75">
      <c r="C1549" s="40"/>
    </row>
    <row r="1550" ht="12.75">
      <c r="C1550" s="40"/>
    </row>
    <row r="1551" ht="12.75">
      <c r="C1551" s="40"/>
    </row>
    <row r="1552" ht="12.75">
      <c r="C1552" s="40"/>
    </row>
    <row r="1553" ht="12.75">
      <c r="C1553" s="40"/>
    </row>
    <row r="1554" ht="12.75">
      <c r="C1554" s="40"/>
    </row>
    <row r="1555" ht="12.75">
      <c r="C1555" s="40"/>
    </row>
    <row r="1556" ht="12.75">
      <c r="C1556" s="40"/>
    </row>
    <row r="1557" ht="12.75">
      <c r="C1557" s="40"/>
    </row>
    <row r="1558" ht="12.75">
      <c r="C1558" s="40"/>
    </row>
    <row r="1559" ht="12.75">
      <c r="C1559" s="40"/>
    </row>
    <row r="1560" ht="12.75">
      <c r="C1560" s="40"/>
    </row>
    <row r="1561" ht="12.75">
      <c r="C1561" s="40"/>
    </row>
    <row r="1562" ht="12.75">
      <c r="C1562" s="40"/>
    </row>
    <row r="1563" ht="12.75">
      <c r="C1563" s="40"/>
    </row>
    <row r="1564" ht="12.75">
      <c r="C1564" s="40"/>
    </row>
    <row r="1565" ht="12.75">
      <c r="C1565" s="40"/>
    </row>
    <row r="1566" ht="12.75">
      <c r="C1566" s="40"/>
    </row>
    <row r="1567" ht="12.75">
      <c r="C1567" s="40"/>
    </row>
    <row r="1568" ht="12.75">
      <c r="C1568" s="40"/>
    </row>
    <row r="1569" ht="12.75">
      <c r="C1569" s="40"/>
    </row>
    <row r="1570" ht="12.75">
      <c r="C1570" s="40"/>
    </row>
    <row r="1571" ht="12.75">
      <c r="C1571" s="40"/>
    </row>
    <row r="1572" ht="12.75">
      <c r="C1572" s="40"/>
    </row>
    <row r="1573" ht="12.75">
      <c r="C1573" s="40"/>
    </row>
    <row r="1574" ht="12.75">
      <c r="C1574" s="40"/>
    </row>
    <row r="1575" ht="12.75">
      <c r="C1575" s="40"/>
    </row>
    <row r="1576" ht="12.75">
      <c r="C1576" s="40"/>
    </row>
    <row r="1577" ht="12.75">
      <c r="C1577" s="40"/>
    </row>
    <row r="1578" ht="12.75">
      <c r="C1578" s="40"/>
    </row>
    <row r="1579" ht="12.75">
      <c r="C1579" s="40"/>
    </row>
    <row r="1580" ht="12.75">
      <c r="C1580" s="40"/>
    </row>
    <row r="1581" ht="12.75">
      <c r="C1581" s="40"/>
    </row>
    <row r="1582" ht="12.75">
      <c r="C1582" s="40"/>
    </row>
    <row r="1583" ht="12.75">
      <c r="C1583" s="40"/>
    </row>
    <row r="1584" ht="12.75">
      <c r="C1584" s="40"/>
    </row>
    <row r="1585" ht="12.75">
      <c r="C1585" s="40"/>
    </row>
    <row r="1586" ht="12.75">
      <c r="C1586" s="40"/>
    </row>
    <row r="1587" ht="12.75">
      <c r="C1587" s="40"/>
    </row>
    <row r="1588" ht="12.75">
      <c r="C1588" s="40"/>
    </row>
    <row r="1589" ht="12.75">
      <c r="C1589" s="40"/>
    </row>
    <row r="1590" ht="12.75">
      <c r="C1590" s="40"/>
    </row>
    <row r="1591" ht="12.75">
      <c r="C1591" s="40"/>
    </row>
    <row r="1592" ht="12.75">
      <c r="C1592" s="40"/>
    </row>
    <row r="1593" ht="12.75">
      <c r="C1593" s="40"/>
    </row>
    <row r="1594" ht="12.75">
      <c r="C1594" s="40"/>
    </row>
    <row r="1595" ht="12.75">
      <c r="C1595" s="40"/>
    </row>
    <row r="1596" ht="12.75">
      <c r="C1596" s="40"/>
    </row>
    <row r="1597" ht="12.75">
      <c r="C1597" s="40"/>
    </row>
    <row r="1598" ht="12.75">
      <c r="C1598" s="40"/>
    </row>
    <row r="1599" ht="12.75">
      <c r="C1599" s="40"/>
    </row>
    <row r="1600" ht="12.75">
      <c r="C1600" s="40"/>
    </row>
    <row r="1601" ht="12.75">
      <c r="C1601" s="40"/>
    </row>
    <row r="1602" ht="12.75">
      <c r="C1602" s="40"/>
    </row>
    <row r="1603" ht="12.75">
      <c r="C1603" s="40"/>
    </row>
    <row r="1604" ht="12.75">
      <c r="C1604" s="40"/>
    </row>
    <row r="1605" ht="12.75">
      <c r="C1605" s="40"/>
    </row>
    <row r="1606" ht="12.75">
      <c r="C1606" s="40"/>
    </row>
    <row r="1607" ht="12.75">
      <c r="C1607" s="40"/>
    </row>
    <row r="1608" ht="12.75">
      <c r="C1608" s="40"/>
    </row>
    <row r="1609" ht="12.75">
      <c r="C1609" s="40"/>
    </row>
    <row r="1610" ht="12.75">
      <c r="C1610" s="40"/>
    </row>
    <row r="1611" ht="12.75">
      <c r="C1611" s="40"/>
    </row>
    <row r="1612" ht="12.75">
      <c r="C1612" s="40"/>
    </row>
    <row r="1613" ht="12.75">
      <c r="C1613" s="40"/>
    </row>
    <row r="1614" ht="12.75">
      <c r="C1614" s="40"/>
    </row>
    <row r="1615" ht="12.75">
      <c r="C1615" s="40"/>
    </row>
    <row r="1616" ht="12.75">
      <c r="C1616" s="40"/>
    </row>
    <row r="1617" ht="12.75">
      <c r="C1617" s="40"/>
    </row>
    <row r="1618" ht="12.75">
      <c r="C1618" s="40"/>
    </row>
    <row r="1619" ht="12.75">
      <c r="C1619" s="40"/>
    </row>
    <row r="1620" ht="12.75">
      <c r="C1620" s="40"/>
    </row>
    <row r="1621" ht="12.75">
      <c r="C1621" s="40"/>
    </row>
    <row r="1622" ht="12.75">
      <c r="C1622" s="40"/>
    </row>
    <row r="1623" ht="12.75">
      <c r="C1623" s="40"/>
    </row>
    <row r="1624" ht="12.75">
      <c r="C1624" s="40"/>
    </row>
    <row r="1625" ht="12.75">
      <c r="C1625" s="40"/>
    </row>
    <row r="1626" ht="12.75">
      <c r="C1626" s="40"/>
    </row>
    <row r="1627" ht="12.75">
      <c r="C1627" s="40"/>
    </row>
    <row r="1628" ht="12.75">
      <c r="C1628" s="40"/>
    </row>
    <row r="1629" ht="12.75">
      <c r="C1629" s="40"/>
    </row>
    <row r="1630" ht="12.75">
      <c r="C1630" s="40"/>
    </row>
    <row r="1631" ht="12.75">
      <c r="C1631" s="40"/>
    </row>
    <row r="1632" ht="12.75">
      <c r="C1632" s="40"/>
    </row>
    <row r="1633" ht="12.75">
      <c r="C1633" s="40"/>
    </row>
    <row r="1634" ht="12.75">
      <c r="C1634" s="40"/>
    </row>
    <row r="1635" ht="12.75">
      <c r="C1635" s="40"/>
    </row>
    <row r="1636" ht="12.75">
      <c r="C1636" s="40"/>
    </row>
    <row r="1637" ht="12.75">
      <c r="C1637" s="40"/>
    </row>
    <row r="1638" ht="12.75">
      <c r="C1638" s="40"/>
    </row>
    <row r="1639" ht="12.75">
      <c r="C1639" s="40"/>
    </row>
    <row r="1640" ht="12.75">
      <c r="C1640" s="40"/>
    </row>
    <row r="1641" ht="12.75">
      <c r="C1641" s="40"/>
    </row>
    <row r="1642" ht="12.75">
      <c r="C1642" s="40"/>
    </row>
    <row r="1643" ht="12.75">
      <c r="C1643" s="40"/>
    </row>
    <row r="1644" ht="12.75">
      <c r="C1644" s="40"/>
    </row>
    <row r="1645" ht="12.75">
      <c r="C1645" s="40"/>
    </row>
    <row r="1646" ht="12.75">
      <c r="C1646" s="40"/>
    </row>
    <row r="1647" ht="12.75">
      <c r="C1647" s="40"/>
    </row>
    <row r="1648" ht="12.75">
      <c r="C1648" s="40"/>
    </row>
    <row r="1649" ht="12.75">
      <c r="C1649" s="40"/>
    </row>
    <row r="1650" ht="12.75">
      <c r="C1650" s="40"/>
    </row>
    <row r="1651" ht="12.75">
      <c r="C1651" s="40"/>
    </row>
    <row r="1652" ht="12.75">
      <c r="C1652" s="40"/>
    </row>
    <row r="1653" ht="12.75">
      <c r="C1653" s="40"/>
    </row>
    <row r="1654" ht="12.75">
      <c r="C1654" s="40"/>
    </row>
    <row r="1655" ht="12.75">
      <c r="C1655" s="40"/>
    </row>
    <row r="1656" ht="12.75">
      <c r="C1656" s="40"/>
    </row>
    <row r="1657" ht="12.75">
      <c r="C1657" s="40"/>
    </row>
    <row r="1658" ht="12.75">
      <c r="C1658" s="40"/>
    </row>
    <row r="1659" ht="12.75">
      <c r="C1659" s="40"/>
    </row>
    <row r="1660" ht="12.75">
      <c r="C1660" s="40"/>
    </row>
    <row r="1661" ht="12.75">
      <c r="C1661" s="40"/>
    </row>
    <row r="1662" ht="12.75">
      <c r="C1662" s="40"/>
    </row>
    <row r="1663" ht="12.75">
      <c r="C1663" s="40"/>
    </row>
    <row r="1664" ht="12.75">
      <c r="C1664" s="40"/>
    </row>
    <row r="1665" ht="12.75">
      <c r="C1665" s="40"/>
    </row>
    <row r="1666" ht="12.75">
      <c r="C1666" s="40"/>
    </row>
    <row r="1667" ht="12.75">
      <c r="C1667" s="40"/>
    </row>
    <row r="1668" ht="12.75">
      <c r="C1668" s="40"/>
    </row>
    <row r="1669" ht="12.75">
      <c r="C1669" s="40"/>
    </row>
    <row r="1670" ht="12.75">
      <c r="C1670" s="40"/>
    </row>
    <row r="1671" ht="12.75">
      <c r="C1671" s="40"/>
    </row>
    <row r="1672" ht="12.75">
      <c r="C1672" s="40"/>
    </row>
    <row r="1673" ht="12.75">
      <c r="C1673" s="40"/>
    </row>
    <row r="1674" ht="12.75">
      <c r="C1674" s="40"/>
    </row>
    <row r="1675" ht="12.75">
      <c r="C1675" s="40"/>
    </row>
    <row r="1676" ht="12.75">
      <c r="C1676" s="40"/>
    </row>
    <row r="1677" ht="12.75">
      <c r="C1677" s="40"/>
    </row>
    <row r="1678" ht="12.75">
      <c r="C1678" s="40"/>
    </row>
    <row r="1679" ht="12.75">
      <c r="C1679" s="40"/>
    </row>
    <row r="1680" ht="12.75">
      <c r="C1680" s="40"/>
    </row>
    <row r="1681" ht="12.75">
      <c r="C1681" s="40"/>
    </row>
    <row r="1682" ht="12.75">
      <c r="C1682" s="40"/>
    </row>
    <row r="1683" ht="12.75">
      <c r="C1683" s="40"/>
    </row>
    <row r="1684" ht="12.75">
      <c r="C1684" s="40"/>
    </row>
    <row r="1685" ht="12.75">
      <c r="C1685" s="40"/>
    </row>
    <row r="1686" ht="12.75">
      <c r="C1686" s="40"/>
    </row>
    <row r="1687" ht="12.75">
      <c r="C1687" s="40"/>
    </row>
    <row r="1688" ht="12.75">
      <c r="C1688" s="40"/>
    </row>
    <row r="1689" ht="12.75">
      <c r="C1689" s="40"/>
    </row>
    <row r="1690" ht="12.75">
      <c r="C1690" s="40"/>
    </row>
    <row r="1691" ht="12.75">
      <c r="C1691" s="40"/>
    </row>
    <row r="1692" ht="12.75">
      <c r="C1692" s="40"/>
    </row>
    <row r="1693" ht="12.75">
      <c r="C1693" s="40"/>
    </row>
    <row r="1694" ht="12.75">
      <c r="C1694" s="40"/>
    </row>
    <row r="1695" ht="12.75">
      <c r="C1695" s="40"/>
    </row>
    <row r="1696" ht="12.75">
      <c r="C1696" s="40"/>
    </row>
    <row r="1697" ht="12.75">
      <c r="C1697" s="40"/>
    </row>
    <row r="1698" ht="12.75">
      <c r="C1698" s="40"/>
    </row>
    <row r="1699" ht="12.75">
      <c r="C1699" s="40"/>
    </row>
    <row r="1700" ht="12.75">
      <c r="C1700" s="40"/>
    </row>
    <row r="1701" ht="12.75">
      <c r="C1701" s="40"/>
    </row>
    <row r="1702" ht="12.75">
      <c r="C1702" s="40"/>
    </row>
    <row r="1703" ht="12.75">
      <c r="C1703" s="40"/>
    </row>
    <row r="1704" ht="12.75">
      <c r="C1704" s="40"/>
    </row>
    <row r="1705" ht="12.75">
      <c r="C1705" s="40"/>
    </row>
    <row r="1706" ht="12.75">
      <c r="C1706" s="40"/>
    </row>
    <row r="1707" ht="12.75">
      <c r="C1707" s="40"/>
    </row>
    <row r="1708" ht="12.75">
      <c r="C1708" s="40"/>
    </row>
    <row r="1709" ht="12.75">
      <c r="C1709" s="40"/>
    </row>
    <row r="1710" ht="12.75">
      <c r="C1710" s="40"/>
    </row>
    <row r="1711" ht="12.75">
      <c r="C1711" s="40"/>
    </row>
    <row r="1712" ht="12.75">
      <c r="C1712" s="40"/>
    </row>
    <row r="1713" ht="12.75">
      <c r="C1713" s="40"/>
    </row>
    <row r="1714" ht="12.75">
      <c r="C1714" s="40"/>
    </row>
    <row r="1715" ht="12.75">
      <c r="C1715" s="40"/>
    </row>
    <row r="1716" ht="12.75">
      <c r="C1716" s="40"/>
    </row>
    <row r="1717" ht="12.75">
      <c r="C1717" s="40"/>
    </row>
    <row r="1718" ht="12.75">
      <c r="C1718" s="40"/>
    </row>
    <row r="1719" ht="12.75">
      <c r="C1719" s="40"/>
    </row>
    <row r="1720" ht="12.75">
      <c r="C1720" s="40"/>
    </row>
    <row r="1721" ht="12.75">
      <c r="C1721" s="40"/>
    </row>
    <row r="1722" ht="12.75">
      <c r="C1722" s="40"/>
    </row>
    <row r="1723" ht="12.75">
      <c r="C1723" s="40"/>
    </row>
    <row r="1724" ht="12.75">
      <c r="C1724" s="40"/>
    </row>
    <row r="1725" ht="12.75">
      <c r="C1725" s="40"/>
    </row>
    <row r="1726" ht="12.75">
      <c r="C1726" s="40"/>
    </row>
    <row r="1727" ht="12.75">
      <c r="C1727" s="40"/>
    </row>
    <row r="1728" ht="12.75">
      <c r="C1728" s="40"/>
    </row>
    <row r="1729" ht="12.75">
      <c r="C1729" s="40"/>
    </row>
    <row r="1730" ht="12.75">
      <c r="C1730" s="40"/>
    </row>
    <row r="1731" ht="12.75">
      <c r="C1731" s="40"/>
    </row>
    <row r="1732" ht="12.75">
      <c r="C1732" s="40"/>
    </row>
    <row r="1733" ht="12.75">
      <c r="C1733" s="40"/>
    </row>
    <row r="1734" ht="12.75">
      <c r="C1734" s="40"/>
    </row>
    <row r="1735" ht="12.75">
      <c r="C1735" s="40"/>
    </row>
    <row r="1736" ht="12.75">
      <c r="C1736" s="40"/>
    </row>
    <row r="1737" ht="12.75">
      <c r="C1737" s="40"/>
    </row>
    <row r="1738" ht="12.75">
      <c r="C1738" s="40"/>
    </row>
    <row r="1739" ht="12.75">
      <c r="C1739" s="40"/>
    </row>
    <row r="1740" ht="12.75">
      <c r="C1740" s="40"/>
    </row>
    <row r="1741" ht="12.75">
      <c r="C1741" s="40"/>
    </row>
    <row r="1742" ht="12.75">
      <c r="C1742" s="40"/>
    </row>
    <row r="1743" ht="12.75">
      <c r="C1743" s="40"/>
    </row>
    <row r="1744" ht="12.75">
      <c r="C1744" s="40"/>
    </row>
    <row r="1745" ht="12.75">
      <c r="C1745" s="40"/>
    </row>
    <row r="1746" ht="12.75">
      <c r="C1746" s="40"/>
    </row>
    <row r="1747" ht="12.75">
      <c r="C1747" s="40"/>
    </row>
    <row r="1748" ht="12.75">
      <c r="C1748" s="40"/>
    </row>
    <row r="1749" ht="12.75">
      <c r="C1749" s="40"/>
    </row>
    <row r="1750" ht="12.75">
      <c r="C1750" s="40"/>
    </row>
    <row r="1751" ht="12.75">
      <c r="C1751" s="40"/>
    </row>
    <row r="1752" ht="12.75">
      <c r="C1752" s="40"/>
    </row>
    <row r="1753" ht="12.75">
      <c r="C1753" s="40"/>
    </row>
    <row r="1754" ht="12.75">
      <c r="C1754" s="40"/>
    </row>
    <row r="1755" ht="12.75">
      <c r="C1755" s="40"/>
    </row>
    <row r="1756" ht="12.75">
      <c r="C1756" s="40"/>
    </row>
    <row r="1757" ht="12.75">
      <c r="C1757" s="40"/>
    </row>
    <row r="1758" ht="12.75">
      <c r="C1758" s="40"/>
    </row>
    <row r="1759" ht="12.75">
      <c r="C1759" s="40"/>
    </row>
    <row r="1760" ht="12.75">
      <c r="C1760" s="40"/>
    </row>
    <row r="1761" ht="12.75">
      <c r="C1761" s="40"/>
    </row>
    <row r="1762" ht="12.75">
      <c r="C1762" s="40"/>
    </row>
    <row r="1763" ht="12.75">
      <c r="C1763" s="40"/>
    </row>
    <row r="1764" ht="12.75">
      <c r="C1764" s="40"/>
    </row>
    <row r="1765" ht="12.75">
      <c r="C1765" s="40"/>
    </row>
    <row r="1766" ht="12.75">
      <c r="C1766" s="40"/>
    </row>
    <row r="1767" ht="12.75">
      <c r="C1767" s="40"/>
    </row>
    <row r="1768" ht="12.75">
      <c r="C1768" s="40"/>
    </row>
    <row r="1769" ht="12.75">
      <c r="C1769" s="40"/>
    </row>
    <row r="1770" ht="12.75">
      <c r="C1770" s="40"/>
    </row>
    <row r="1771" ht="12.75">
      <c r="C1771" s="40"/>
    </row>
    <row r="1772" ht="12.75">
      <c r="C1772" s="40"/>
    </row>
    <row r="1773" ht="12.75">
      <c r="C1773" s="40"/>
    </row>
    <row r="1774" ht="12.75">
      <c r="C1774" s="40"/>
    </row>
    <row r="1775" ht="12.75">
      <c r="C1775" s="40"/>
    </row>
    <row r="1776" ht="12.75">
      <c r="C1776" s="40"/>
    </row>
    <row r="1777" ht="12.75">
      <c r="C1777" s="40"/>
    </row>
    <row r="1778" ht="12.75">
      <c r="C1778" s="40"/>
    </row>
    <row r="1779" ht="12.75">
      <c r="C1779" s="40"/>
    </row>
    <row r="1780" ht="12.75">
      <c r="C1780" s="40"/>
    </row>
    <row r="1781" ht="12.75">
      <c r="C1781" s="40"/>
    </row>
    <row r="1782" ht="12.75">
      <c r="C1782" s="40"/>
    </row>
    <row r="1783" ht="12.75">
      <c r="C1783" s="40"/>
    </row>
    <row r="1784" ht="12.75">
      <c r="C1784" s="40"/>
    </row>
    <row r="1785" ht="12.75">
      <c r="C1785" s="40"/>
    </row>
    <row r="1786" ht="12.75">
      <c r="C1786" s="40"/>
    </row>
    <row r="1787" ht="12.75">
      <c r="C1787" s="40"/>
    </row>
    <row r="1788" ht="12.75">
      <c r="C1788" s="40"/>
    </row>
    <row r="1789" ht="12.75">
      <c r="C1789" s="40"/>
    </row>
    <row r="1790" ht="12.75">
      <c r="C1790" s="40"/>
    </row>
    <row r="1791" ht="12.75">
      <c r="C1791" s="40"/>
    </row>
    <row r="1792" ht="12.75">
      <c r="C1792" s="40"/>
    </row>
    <row r="1793" ht="12.75">
      <c r="C1793" s="40"/>
    </row>
    <row r="1794" ht="12.75">
      <c r="C1794" s="40"/>
    </row>
    <row r="1795" ht="12.75">
      <c r="C1795" s="40"/>
    </row>
    <row r="1796" ht="12.75">
      <c r="C1796" s="40"/>
    </row>
    <row r="1797" ht="12.75">
      <c r="C1797" s="40"/>
    </row>
    <row r="1798" ht="12.75">
      <c r="C1798" s="40"/>
    </row>
    <row r="1799" ht="12.75">
      <c r="C1799" s="40"/>
    </row>
    <row r="1800" ht="12.75">
      <c r="C1800" s="40"/>
    </row>
    <row r="1801" ht="12.75">
      <c r="C1801" s="40"/>
    </row>
    <row r="1802" ht="12.75">
      <c r="C1802" s="40"/>
    </row>
    <row r="1803" ht="12.75">
      <c r="C1803" s="40"/>
    </row>
    <row r="1804" ht="12.75">
      <c r="C1804" s="40"/>
    </row>
    <row r="1805" ht="12.75">
      <c r="C1805" s="40"/>
    </row>
    <row r="1806" ht="12.75">
      <c r="C1806" s="40"/>
    </row>
    <row r="1807" ht="12.75">
      <c r="C1807" s="40"/>
    </row>
    <row r="1808" ht="12.75">
      <c r="C1808" s="40"/>
    </row>
    <row r="1809" ht="12.75">
      <c r="C1809" s="40"/>
    </row>
    <row r="1810" ht="12.75">
      <c r="C1810" s="40"/>
    </row>
    <row r="1811" ht="12.75">
      <c r="C1811" s="40"/>
    </row>
    <row r="1812" ht="12.75">
      <c r="C1812" s="40"/>
    </row>
    <row r="1813" ht="12.75">
      <c r="C1813" s="40"/>
    </row>
    <row r="1814" ht="12.75">
      <c r="C1814" s="40"/>
    </row>
    <row r="1815" ht="12.75">
      <c r="C1815" s="40"/>
    </row>
    <row r="1816" ht="12.75">
      <c r="C1816" s="40"/>
    </row>
    <row r="1817" ht="12.75">
      <c r="C1817" s="40"/>
    </row>
    <row r="1818" ht="12.75">
      <c r="C1818" s="40"/>
    </row>
    <row r="1819" ht="12.75">
      <c r="C1819" s="40"/>
    </row>
    <row r="1820" ht="12.75">
      <c r="C1820" s="40"/>
    </row>
    <row r="1821" ht="12.75">
      <c r="C1821" s="40"/>
    </row>
    <row r="1822" ht="12.75">
      <c r="C1822" s="40"/>
    </row>
    <row r="1823" ht="12.75">
      <c r="C1823" s="40"/>
    </row>
    <row r="1824" ht="12.75">
      <c r="C1824" s="40"/>
    </row>
    <row r="1825" ht="12.75">
      <c r="C1825" s="40"/>
    </row>
    <row r="1826" ht="12.75">
      <c r="C1826" s="40"/>
    </row>
    <row r="1827" ht="12.75">
      <c r="C1827" s="40"/>
    </row>
    <row r="1828" ht="12.75">
      <c r="C1828" s="40"/>
    </row>
    <row r="1829" ht="12.75">
      <c r="C1829" s="40"/>
    </row>
    <row r="1830" ht="12.75">
      <c r="C1830" s="40"/>
    </row>
    <row r="1831" ht="12.75">
      <c r="C1831" s="40"/>
    </row>
    <row r="1832" ht="12.75">
      <c r="C1832" s="40"/>
    </row>
    <row r="1833" ht="12.75">
      <c r="C1833" s="40"/>
    </row>
    <row r="1834" ht="12.75">
      <c r="C1834" s="40"/>
    </row>
    <row r="1835" ht="12.75">
      <c r="C1835" s="40"/>
    </row>
    <row r="1836" ht="12.75">
      <c r="C1836" s="40"/>
    </row>
    <row r="1837" ht="12.75">
      <c r="C1837" s="40"/>
    </row>
    <row r="1838" ht="12.75">
      <c r="C1838" s="40"/>
    </row>
    <row r="1839" ht="12.75">
      <c r="C1839" s="40"/>
    </row>
    <row r="1840" ht="12.75">
      <c r="C1840" s="40"/>
    </row>
    <row r="1841" ht="12.75">
      <c r="C1841" s="40"/>
    </row>
    <row r="1842" ht="12.75">
      <c r="C1842" s="40"/>
    </row>
    <row r="1843" ht="12.75">
      <c r="C1843" s="40"/>
    </row>
    <row r="1844" ht="12.75">
      <c r="C1844" s="40"/>
    </row>
    <row r="1845" ht="12.75">
      <c r="C1845" s="40"/>
    </row>
    <row r="1846" ht="12.75">
      <c r="C1846" s="40"/>
    </row>
    <row r="1847" ht="12.75">
      <c r="C1847" s="40"/>
    </row>
    <row r="1848" ht="12.75">
      <c r="C1848" s="40"/>
    </row>
    <row r="1849" ht="12.75">
      <c r="C1849" s="40"/>
    </row>
    <row r="1850" ht="12.75">
      <c r="C1850" s="40"/>
    </row>
    <row r="1851" ht="12.75">
      <c r="C1851" s="40"/>
    </row>
    <row r="1852" ht="12.75">
      <c r="C1852" s="40"/>
    </row>
    <row r="1853" ht="12.75">
      <c r="C1853" s="40"/>
    </row>
    <row r="1854" ht="12.75">
      <c r="C1854" s="40"/>
    </row>
    <row r="1855" ht="12.75">
      <c r="C1855" s="40"/>
    </row>
    <row r="1856" ht="12.75">
      <c r="C1856" s="40"/>
    </row>
    <row r="1857" ht="12.75">
      <c r="C1857" s="40"/>
    </row>
    <row r="1858" ht="12.75">
      <c r="C1858" s="40"/>
    </row>
    <row r="1859" ht="12.75">
      <c r="C1859" s="40"/>
    </row>
    <row r="1860" ht="12.75">
      <c r="C1860" s="40"/>
    </row>
    <row r="1861" ht="12.75">
      <c r="C1861" s="40"/>
    </row>
    <row r="1862" ht="12.75">
      <c r="C1862" s="40"/>
    </row>
    <row r="1863" ht="12.75">
      <c r="C1863" s="40"/>
    </row>
    <row r="1864" ht="12.75">
      <c r="C1864" s="40"/>
    </row>
    <row r="1865" ht="12.75">
      <c r="C1865" s="40"/>
    </row>
    <row r="1866" ht="12.75">
      <c r="C1866" s="40"/>
    </row>
    <row r="1867" ht="12.75">
      <c r="C1867" s="40"/>
    </row>
    <row r="1868" ht="12.75">
      <c r="C1868" s="40"/>
    </row>
    <row r="1869" ht="12.75">
      <c r="C1869" s="40"/>
    </row>
    <row r="1870" ht="12.75">
      <c r="C1870" s="40"/>
    </row>
    <row r="1871" ht="12.75">
      <c r="C1871" s="40"/>
    </row>
    <row r="1872" ht="12.75">
      <c r="C1872" s="40"/>
    </row>
    <row r="1873" ht="12.75">
      <c r="C1873" s="40"/>
    </row>
    <row r="1874" ht="12.75">
      <c r="C1874" s="40"/>
    </row>
    <row r="1875" ht="12.75">
      <c r="C1875" s="40"/>
    </row>
    <row r="1876" ht="12.75">
      <c r="C1876" s="40"/>
    </row>
    <row r="1877" ht="12.75">
      <c r="C1877" s="40"/>
    </row>
    <row r="1878" ht="12.75">
      <c r="C1878" s="40"/>
    </row>
    <row r="1879" ht="12.75">
      <c r="C1879" s="40"/>
    </row>
    <row r="1880" ht="12.75">
      <c r="C1880" s="40"/>
    </row>
    <row r="1881" ht="12.75">
      <c r="C1881" s="40"/>
    </row>
    <row r="1882" ht="12.75">
      <c r="C1882" s="40"/>
    </row>
    <row r="1883" ht="12.75">
      <c r="C1883" s="40"/>
    </row>
    <row r="1884" ht="12.75">
      <c r="C1884" s="40"/>
    </row>
    <row r="1885" ht="12.75">
      <c r="C1885" s="40"/>
    </row>
    <row r="1886" ht="12.75">
      <c r="C1886" s="40"/>
    </row>
    <row r="1887" ht="12.75">
      <c r="C1887" s="40"/>
    </row>
    <row r="1888" ht="12.75">
      <c r="C1888" s="40"/>
    </row>
    <row r="1889" ht="12.75">
      <c r="C1889" s="40"/>
    </row>
    <row r="1890" ht="12.75">
      <c r="C1890" s="40"/>
    </row>
    <row r="1891" ht="12.75">
      <c r="C1891" s="40"/>
    </row>
    <row r="1892" ht="12.75">
      <c r="C1892" s="40"/>
    </row>
    <row r="1893" ht="12.75">
      <c r="C1893" s="40"/>
    </row>
    <row r="1894" ht="12.75">
      <c r="C1894" s="40"/>
    </row>
    <row r="1895" ht="12.75">
      <c r="C1895" s="40"/>
    </row>
    <row r="1896" ht="12.75">
      <c r="C1896" s="40"/>
    </row>
    <row r="1897" ht="12.75">
      <c r="C1897" s="40"/>
    </row>
    <row r="1898" ht="12.75">
      <c r="C1898" s="40"/>
    </row>
    <row r="1899" ht="12.75">
      <c r="C1899" s="40"/>
    </row>
    <row r="1900" ht="12.75">
      <c r="C1900" s="40"/>
    </row>
    <row r="1901" ht="12.75">
      <c r="C1901" s="40"/>
    </row>
    <row r="1902" ht="12.75">
      <c r="C1902" s="40"/>
    </row>
    <row r="1903" ht="12.75">
      <c r="C1903" s="40"/>
    </row>
    <row r="1904" ht="12.75">
      <c r="C1904" s="40"/>
    </row>
    <row r="1905" ht="12.75">
      <c r="C1905" s="40"/>
    </row>
    <row r="1906" ht="12.75">
      <c r="C1906" s="40"/>
    </row>
    <row r="1907" ht="12.75">
      <c r="C1907" s="40"/>
    </row>
    <row r="1908" ht="12.75">
      <c r="C1908" s="40"/>
    </row>
    <row r="1909" ht="12.75">
      <c r="C1909" s="40"/>
    </row>
    <row r="1910" ht="12.75">
      <c r="C1910" s="40"/>
    </row>
    <row r="1911" ht="12.75">
      <c r="C1911" s="40"/>
    </row>
    <row r="1912" ht="12.75">
      <c r="C1912" s="40"/>
    </row>
    <row r="1913" ht="12.75">
      <c r="C1913" s="40"/>
    </row>
    <row r="1914" ht="12.75">
      <c r="C1914" s="40"/>
    </row>
    <row r="1915" ht="12.75">
      <c r="C1915" s="40"/>
    </row>
    <row r="1916" ht="12.75">
      <c r="C1916" s="40"/>
    </row>
    <row r="1917" ht="12.75">
      <c r="C1917" s="40"/>
    </row>
    <row r="1918" ht="12.75">
      <c r="C1918" s="40"/>
    </row>
    <row r="1919" ht="12.75">
      <c r="C1919" s="40"/>
    </row>
    <row r="1920" ht="12.75">
      <c r="C1920" s="40"/>
    </row>
    <row r="1921" ht="12.75">
      <c r="C1921" s="40"/>
    </row>
    <row r="1922" ht="12.75">
      <c r="C1922" s="40"/>
    </row>
    <row r="1923" ht="12.75">
      <c r="C1923" s="40"/>
    </row>
    <row r="1924" ht="12.75">
      <c r="C1924" s="40"/>
    </row>
    <row r="1925" ht="12.75">
      <c r="C1925" s="40"/>
    </row>
    <row r="1926" ht="12.75">
      <c r="C1926" s="40"/>
    </row>
    <row r="1927" ht="12.75">
      <c r="C1927" s="40"/>
    </row>
    <row r="1928" ht="12.75">
      <c r="C1928" s="40"/>
    </row>
    <row r="1929" ht="12.75">
      <c r="C1929" s="40"/>
    </row>
    <row r="1930" ht="12.75">
      <c r="C1930" s="40"/>
    </row>
    <row r="1931" ht="12.75">
      <c r="C1931" s="40"/>
    </row>
    <row r="1932" ht="12.75">
      <c r="C1932" s="40"/>
    </row>
    <row r="1933" ht="12.75">
      <c r="C1933" s="40"/>
    </row>
    <row r="1934" ht="12.75">
      <c r="C1934" s="40"/>
    </row>
    <row r="1935" ht="12.75">
      <c r="C1935" s="40"/>
    </row>
    <row r="1936" ht="12.75">
      <c r="C1936" s="40"/>
    </row>
    <row r="1937" ht="12.75">
      <c r="C1937" s="40"/>
    </row>
    <row r="1938" ht="12.75">
      <c r="C1938" s="40"/>
    </row>
    <row r="1939" ht="12.75">
      <c r="C1939" s="40"/>
    </row>
    <row r="1940" ht="12.75">
      <c r="C1940" s="40"/>
    </row>
    <row r="1941" ht="12.75">
      <c r="C1941" s="40"/>
    </row>
    <row r="1942" ht="12.75">
      <c r="C1942" s="40"/>
    </row>
    <row r="1943" ht="12.75">
      <c r="C1943" s="40"/>
    </row>
    <row r="1944" ht="12.75">
      <c r="C1944" s="40"/>
    </row>
    <row r="1945" ht="12.75">
      <c r="C1945" s="40"/>
    </row>
    <row r="1946" ht="12.75">
      <c r="C1946" s="40"/>
    </row>
    <row r="1947" ht="12.75">
      <c r="C1947" s="40"/>
    </row>
    <row r="1948" ht="12.75">
      <c r="C1948" s="40"/>
    </row>
    <row r="1949" ht="12.75">
      <c r="C1949" s="40"/>
    </row>
    <row r="1950" ht="12.75">
      <c r="C1950" s="40"/>
    </row>
    <row r="1951" ht="12.75">
      <c r="C1951" s="40"/>
    </row>
    <row r="1952" ht="12.75">
      <c r="C1952" s="40"/>
    </row>
    <row r="1953" ht="12.75">
      <c r="C1953" s="40"/>
    </row>
    <row r="1954" ht="12.75">
      <c r="C1954" s="40"/>
    </row>
    <row r="1955" ht="12.75">
      <c r="C1955" s="40"/>
    </row>
    <row r="1956" ht="12.75">
      <c r="C1956" s="40"/>
    </row>
    <row r="1957" ht="12.75">
      <c r="C1957" s="40"/>
    </row>
    <row r="1958" ht="12.75">
      <c r="C1958" s="40"/>
    </row>
    <row r="1959" ht="12.75">
      <c r="C1959" s="40"/>
    </row>
    <row r="1960" ht="12.75">
      <c r="C1960" s="40"/>
    </row>
    <row r="1961" ht="12.75">
      <c r="C1961" s="40"/>
    </row>
    <row r="1962" ht="12.75">
      <c r="C1962" s="40"/>
    </row>
    <row r="1963" ht="12.75">
      <c r="C1963" s="40"/>
    </row>
    <row r="1964" ht="12.75">
      <c r="C1964" s="40"/>
    </row>
    <row r="1965" ht="12.75">
      <c r="C1965" s="40"/>
    </row>
    <row r="1966" ht="12.75">
      <c r="C1966" s="40"/>
    </row>
    <row r="1967" ht="12.75">
      <c r="C1967" s="40"/>
    </row>
    <row r="1968" ht="12.75">
      <c r="C1968" s="40"/>
    </row>
    <row r="1969" ht="12.75">
      <c r="C1969" s="40"/>
    </row>
    <row r="1970" ht="12.75">
      <c r="C1970" s="40"/>
    </row>
    <row r="1971" ht="12.75">
      <c r="C1971" s="40"/>
    </row>
    <row r="1972" ht="12.75">
      <c r="C1972" s="40"/>
    </row>
    <row r="1973" ht="12.75">
      <c r="C1973" s="40"/>
    </row>
    <row r="1974" ht="12.75">
      <c r="C1974" s="40"/>
    </row>
    <row r="1975" ht="12.75">
      <c r="C1975" s="40"/>
    </row>
    <row r="1976" ht="12.75">
      <c r="C1976" s="40"/>
    </row>
    <row r="1977" ht="12.75">
      <c r="C1977" s="40"/>
    </row>
    <row r="1978" ht="12.75">
      <c r="C1978" s="40"/>
    </row>
    <row r="1979" ht="12.75">
      <c r="C1979" s="40"/>
    </row>
    <row r="1980" ht="12.75">
      <c r="C1980" s="40"/>
    </row>
    <row r="1981" ht="12.75">
      <c r="C1981" s="40"/>
    </row>
    <row r="1982" ht="12.75">
      <c r="C1982" s="40"/>
    </row>
    <row r="1983" ht="12.75">
      <c r="C1983" s="40"/>
    </row>
    <row r="1984" ht="12.75">
      <c r="C1984" s="40"/>
    </row>
    <row r="1985" ht="12.75">
      <c r="C1985" s="40"/>
    </row>
    <row r="1986" ht="12.75">
      <c r="C1986" s="40"/>
    </row>
    <row r="1987" ht="12.75">
      <c r="C1987" s="40"/>
    </row>
    <row r="1988" ht="12.75">
      <c r="C1988" s="40"/>
    </row>
    <row r="1989" ht="12.75">
      <c r="C1989" s="40"/>
    </row>
    <row r="1990" ht="12.75">
      <c r="C1990" s="40"/>
    </row>
    <row r="1991" ht="12.75">
      <c r="C1991" s="40"/>
    </row>
    <row r="1992" ht="12.75">
      <c r="C1992" s="40"/>
    </row>
    <row r="1993" ht="12.75">
      <c r="C1993" s="40"/>
    </row>
    <row r="1994" ht="12.75">
      <c r="C1994" s="40"/>
    </row>
    <row r="1995" ht="12.75">
      <c r="C1995" s="40"/>
    </row>
    <row r="1996" ht="12.75">
      <c r="C1996" s="40"/>
    </row>
    <row r="1997" ht="12.75">
      <c r="C1997" s="40"/>
    </row>
    <row r="1998" ht="12.75">
      <c r="C1998" s="40"/>
    </row>
    <row r="1999" ht="12.75">
      <c r="C1999" s="40"/>
    </row>
    <row r="2000" ht="12.75">
      <c r="C2000" s="40"/>
    </row>
    <row r="2001" ht="12.75">
      <c r="C2001" s="40"/>
    </row>
    <row r="2002" ht="12.75">
      <c r="C2002" s="40"/>
    </row>
    <row r="2003" ht="12.75">
      <c r="C2003" s="40"/>
    </row>
    <row r="2004" ht="12.75">
      <c r="C2004" s="40"/>
    </row>
    <row r="2005" ht="12.75">
      <c r="C2005" s="40"/>
    </row>
    <row r="2006" ht="12.75">
      <c r="C2006" s="40"/>
    </row>
    <row r="2007" ht="12.75">
      <c r="C2007" s="40"/>
    </row>
    <row r="2008" ht="12.75">
      <c r="C2008" s="40"/>
    </row>
    <row r="2009" ht="12.75">
      <c r="C2009" s="40"/>
    </row>
    <row r="2010" ht="12.75">
      <c r="C2010" s="40"/>
    </row>
    <row r="2011" ht="12.75">
      <c r="C2011" s="40"/>
    </row>
    <row r="2012" ht="12.75">
      <c r="C2012" s="40"/>
    </row>
    <row r="2013" ht="12.75">
      <c r="C2013" s="40"/>
    </row>
    <row r="2014" ht="12.75">
      <c r="C2014" s="40"/>
    </row>
    <row r="2015" ht="12.75">
      <c r="C2015" s="40"/>
    </row>
    <row r="2016" ht="12.75">
      <c r="C2016" s="40"/>
    </row>
    <row r="2017" ht="12.75">
      <c r="C2017" s="40"/>
    </row>
    <row r="2018" ht="12.75">
      <c r="C2018" s="40"/>
    </row>
    <row r="2019" ht="12.75">
      <c r="C2019" s="40"/>
    </row>
    <row r="2020" ht="12.75">
      <c r="C2020" s="40"/>
    </row>
    <row r="2021" ht="12.75">
      <c r="C2021" s="40"/>
    </row>
    <row r="2022" ht="12.75">
      <c r="C2022" s="40"/>
    </row>
    <row r="2023" ht="12.75">
      <c r="C2023" s="40"/>
    </row>
    <row r="2024" ht="12.75">
      <c r="C2024" s="40"/>
    </row>
    <row r="2025" ht="12.75">
      <c r="C2025" s="40"/>
    </row>
    <row r="2026" ht="12.75">
      <c r="C2026" s="40"/>
    </row>
    <row r="2027" ht="12.75">
      <c r="C2027" s="40"/>
    </row>
    <row r="2028" ht="12.75">
      <c r="C2028" s="40"/>
    </row>
    <row r="2029" ht="12.75">
      <c r="C2029" s="40"/>
    </row>
    <row r="2030" ht="12.75">
      <c r="C2030" s="40"/>
    </row>
    <row r="2031" ht="12.75">
      <c r="C2031" s="40"/>
    </row>
    <row r="2032" ht="12.75">
      <c r="C2032" s="40"/>
    </row>
    <row r="2033" ht="12.75">
      <c r="C2033" s="40"/>
    </row>
    <row r="2034" ht="12.75">
      <c r="C2034" s="40"/>
    </row>
    <row r="2035" ht="12.75">
      <c r="C2035" s="40"/>
    </row>
    <row r="2036" ht="12.75">
      <c r="C2036" s="40"/>
    </row>
    <row r="2037" ht="12.75">
      <c r="C2037" s="40"/>
    </row>
    <row r="2038" ht="12.75">
      <c r="C2038" s="40"/>
    </row>
    <row r="2039" ht="12.75">
      <c r="C2039" s="40"/>
    </row>
    <row r="2040" ht="12.75">
      <c r="C2040" s="40"/>
    </row>
    <row r="2041" ht="12.75">
      <c r="C2041" s="40"/>
    </row>
    <row r="2042" ht="12.75">
      <c r="C2042" s="40"/>
    </row>
    <row r="2043" ht="12.75">
      <c r="C2043" s="40"/>
    </row>
    <row r="2044" ht="12.75">
      <c r="C2044" s="40"/>
    </row>
    <row r="2045" ht="12.75">
      <c r="C2045" s="40"/>
    </row>
    <row r="2046" ht="12.75">
      <c r="C2046" s="40"/>
    </row>
    <row r="2047" ht="12.75">
      <c r="C2047" s="40"/>
    </row>
    <row r="2048" ht="12.75">
      <c r="C2048" s="40"/>
    </row>
    <row r="2049" ht="12.75">
      <c r="C2049" s="40"/>
    </row>
    <row r="2050" ht="12.75">
      <c r="C2050" s="40"/>
    </row>
    <row r="2051" ht="12.75">
      <c r="C2051" s="40"/>
    </row>
    <row r="2052" ht="12.75">
      <c r="C2052" s="40"/>
    </row>
    <row r="2053" ht="12.75">
      <c r="C2053" s="40"/>
    </row>
    <row r="2054" ht="12.75">
      <c r="C2054" s="40"/>
    </row>
    <row r="2055" ht="12.75">
      <c r="C2055" s="40"/>
    </row>
    <row r="2056" ht="12.75">
      <c r="C2056" s="40"/>
    </row>
    <row r="2057" ht="12.75">
      <c r="C2057" s="40"/>
    </row>
    <row r="2058" ht="12.75">
      <c r="C2058" s="40"/>
    </row>
    <row r="2059" ht="12.75">
      <c r="C2059" s="40"/>
    </row>
    <row r="2060" ht="12.75">
      <c r="C2060" s="40"/>
    </row>
    <row r="2061" ht="12.75">
      <c r="C2061" s="40"/>
    </row>
    <row r="2062" ht="12.75">
      <c r="C2062" s="40"/>
    </row>
    <row r="2063" ht="12.75">
      <c r="C2063" s="40"/>
    </row>
    <row r="2064" ht="12.75">
      <c r="C2064" s="40"/>
    </row>
    <row r="2065" ht="12.75">
      <c r="C2065" s="40"/>
    </row>
    <row r="2066" ht="12.75">
      <c r="C2066" s="40"/>
    </row>
    <row r="2067" ht="12.75">
      <c r="C2067" s="40"/>
    </row>
    <row r="2068" ht="12.75">
      <c r="C2068" s="40"/>
    </row>
    <row r="2069" ht="12.75">
      <c r="C2069" s="40"/>
    </row>
    <row r="2070" ht="12.75">
      <c r="C2070" s="40"/>
    </row>
    <row r="2071" ht="12.75">
      <c r="C2071" s="40"/>
    </row>
    <row r="2072" ht="12.75">
      <c r="C2072" s="40"/>
    </row>
    <row r="2073" ht="12.75">
      <c r="C2073" s="40"/>
    </row>
    <row r="2074" ht="12.75">
      <c r="C2074" s="40"/>
    </row>
    <row r="2075" ht="12.75">
      <c r="C2075" s="40"/>
    </row>
    <row r="2076" ht="12.75">
      <c r="C2076" s="40"/>
    </row>
    <row r="2077" ht="12.75">
      <c r="C2077" s="40"/>
    </row>
    <row r="2078" ht="12.75">
      <c r="C2078" s="40"/>
    </row>
    <row r="2079" ht="12.75">
      <c r="C2079" s="40"/>
    </row>
    <row r="2080" ht="12.75">
      <c r="C2080" s="40"/>
    </row>
    <row r="2081" ht="12.75">
      <c r="C2081" s="40"/>
    </row>
    <row r="2082" ht="12.75">
      <c r="C2082" s="40"/>
    </row>
    <row r="2083" ht="12.75">
      <c r="C2083" s="40"/>
    </row>
    <row r="2084" ht="12.75">
      <c r="C2084" s="40"/>
    </row>
    <row r="2085" ht="12.75">
      <c r="C2085" s="40"/>
    </row>
    <row r="2086" ht="12.75">
      <c r="C2086" s="40"/>
    </row>
    <row r="2087" ht="12.75">
      <c r="C2087" s="40"/>
    </row>
    <row r="2088" ht="12.75">
      <c r="C2088" s="40"/>
    </row>
    <row r="2089" ht="12.75">
      <c r="C2089" s="40"/>
    </row>
    <row r="2090" ht="12.75">
      <c r="C2090" s="40"/>
    </row>
    <row r="2091" ht="12.75">
      <c r="C2091" s="40"/>
    </row>
    <row r="2092" ht="12.75">
      <c r="C2092" s="40"/>
    </row>
    <row r="2093" ht="12.75">
      <c r="C2093" s="40"/>
    </row>
    <row r="2094" ht="12.75">
      <c r="C2094" s="40"/>
    </row>
    <row r="2095" ht="12.75">
      <c r="C2095" s="40"/>
    </row>
    <row r="2096" ht="12.75">
      <c r="C2096" s="40"/>
    </row>
    <row r="2097" ht="12.75">
      <c r="C2097" s="40"/>
    </row>
    <row r="2098" ht="12.75">
      <c r="C2098" s="40"/>
    </row>
    <row r="2099" ht="12.75">
      <c r="C2099" s="40"/>
    </row>
    <row r="2100" ht="12.75">
      <c r="C2100" s="40"/>
    </row>
    <row r="2101" ht="12.75">
      <c r="C2101" s="40"/>
    </row>
    <row r="2102" ht="12.75">
      <c r="C2102" s="40"/>
    </row>
    <row r="2103" ht="12.75">
      <c r="C2103" s="40"/>
    </row>
    <row r="2104" ht="12.75">
      <c r="C2104" s="40"/>
    </row>
    <row r="2105" ht="12.75">
      <c r="C2105" s="40"/>
    </row>
    <row r="2106" ht="12.75">
      <c r="C2106" s="40"/>
    </row>
    <row r="2107" ht="12.75">
      <c r="C2107" s="40"/>
    </row>
    <row r="2108" ht="12.75">
      <c r="C2108" s="40"/>
    </row>
    <row r="2109" ht="12.75">
      <c r="C2109" s="40"/>
    </row>
    <row r="2110" ht="12.75">
      <c r="C2110" s="40"/>
    </row>
    <row r="2111" ht="12.75">
      <c r="C2111" s="40"/>
    </row>
    <row r="2112" ht="12.75">
      <c r="C2112" s="40"/>
    </row>
    <row r="2113" ht="12.75">
      <c r="C2113" s="40"/>
    </row>
    <row r="2114" ht="12.75">
      <c r="C2114" s="40"/>
    </row>
    <row r="2115" ht="12.75">
      <c r="C2115" s="40"/>
    </row>
    <row r="2116" ht="12.75">
      <c r="C2116" s="40"/>
    </row>
    <row r="2117" ht="12.75">
      <c r="C2117" s="40"/>
    </row>
    <row r="2118" ht="12.75">
      <c r="C2118" s="40"/>
    </row>
    <row r="2119" ht="12.75">
      <c r="C2119" s="40"/>
    </row>
    <row r="2120" ht="12.75">
      <c r="C2120" s="40"/>
    </row>
    <row r="2121" ht="12.75">
      <c r="C2121" s="40"/>
    </row>
    <row r="2122" ht="12.75">
      <c r="C2122" s="40"/>
    </row>
    <row r="2123" ht="12.75">
      <c r="C2123" s="40"/>
    </row>
    <row r="2124" ht="12.75">
      <c r="C2124" s="40"/>
    </row>
    <row r="2125" ht="12.75">
      <c r="C2125" s="40"/>
    </row>
    <row r="2126" ht="12.75">
      <c r="C2126" s="40"/>
    </row>
    <row r="2127" ht="12.75">
      <c r="C2127" s="40"/>
    </row>
    <row r="2128" ht="12.75">
      <c r="C2128" s="40"/>
    </row>
    <row r="2129" ht="12.75">
      <c r="C2129" s="40"/>
    </row>
    <row r="2130" ht="12.75">
      <c r="C2130" s="40"/>
    </row>
    <row r="2131" ht="12.75">
      <c r="C2131" s="40"/>
    </row>
    <row r="2132" ht="12.75">
      <c r="C2132" s="40"/>
    </row>
    <row r="2133" ht="12.75">
      <c r="C2133" s="40"/>
    </row>
    <row r="2134" ht="12.75">
      <c r="C2134" s="40"/>
    </row>
    <row r="2135" ht="12.75">
      <c r="C2135" s="40"/>
    </row>
    <row r="2136" ht="12.75">
      <c r="C2136" s="40"/>
    </row>
    <row r="2137" ht="12.75">
      <c r="C2137" s="40"/>
    </row>
    <row r="2138" ht="12.75">
      <c r="C2138" s="40"/>
    </row>
    <row r="2139" ht="12.75">
      <c r="C2139" s="40"/>
    </row>
    <row r="2140" ht="12.75">
      <c r="C2140" s="40"/>
    </row>
    <row r="2141" ht="12.75">
      <c r="C2141" s="40"/>
    </row>
    <row r="2142" ht="12.75">
      <c r="C2142" s="40"/>
    </row>
    <row r="2143" ht="12.75">
      <c r="C2143" s="40"/>
    </row>
    <row r="2144" ht="12.75">
      <c r="C2144" s="40"/>
    </row>
    <row r="2145" ht="12.75">
      <c r="C2145" s="40"/>
    </row>
    <row r="2146" ht="12.75">
      <c r="C2146" s="40"/>
    </row>
    <row r="2147" ht="12.75">
      <c r="C2147" s="40"/>
    </row>
    <row r="2148" ht="12.75">
      <c r="C2148" s="40"/>
    </row>
    <row r="2149" ht="12.75">
      <c r="C2149" s="40"/>
    </row>
    <row r="2150" ht="12.75">
      <c r="C2150" s="40"/>
    </row>
    <row r="2151" ht="12.75">
      <c r="C2151" s="40"/>
    </row>
    <row r="2152" ht="12.75">
      <c r="C2152" s="40"/>
    </row>
    <row r="2153" ht="12.75">
      <c r="C2153" s="40"/>
    </row>
    <row r="2154" ht="12.75">
      <c r="C2154" s="40"/>
    </row>
    <row r="2155" ht="12.75">
      <c r="C2155" s="40"/>
    </row>
    <row r="2156" ht="12.75">
      <c r="C2156" s="40"/>
    </row>
    <row r="2157" ht="12.75">
      <c r="C2157" s="40"/>
    </row>
    <row r="2158" ht="12.75">
      <c r="C2158" s="40"/>
    </row>
    <row r="2159" ht="12.75">
      <c r="C2159" s="40"/>
    </row>
    <row r="2160" ht="12.75">
      <c r="C2160" s="40"/>
    </row>
    <row r="2161" ht="12.75">
      <c r="C2161" s="40"/>
    </row>
    <row r="2162" ht="12.75">
      <c r="C2162" s="40"/>
    </row>
    <row r="2163" ht="12.75">
      <c r="C2163" s="40"/>
    </row>
    <row r="2164" ht="12.75">
      <c r="C2164" s="40"/>
    </row>
    <row r="2165" ht="12.75">
      <c r="C2165" s="40"/>
    </row>
    <row r="2166" ht="12.75">
      <c r="C2166" s="40"/>
    </row>
    <row r="2167" ht="12.75">
      <c r="C2167" s="40"/>
    </row>
    <row r="2168" ht="12.75">
      <c r="C2168" s="40"/>
    </row>
    <row r="2169" ht="12.75">
      <c r="C2169" s="40"/>
    </row>
    <row r="2170" ht="12.75">
      <c r="C2170" s="40"/>
    </row>
    <row r="2171" ht="12.75">
      <c r="C2171" s="40"/>
    </row>
    <row r="2172" ht="12.75">
      <c r="C2172" s="40"/>
    </row>
    <row r="2173" ht="12.75">
      <c r="C2173" s="40"/>
    </row>
    <row r="2174" ht="12.75">
      <c r="C2174" s="40"/>
    </row>
    <row r="2175" ht="12.75">
      <c r="C2175" s="40"/>
    </row>
    <row r="2176" ht="12.75">
      <c r="C2176" s="40"/>
    </row>
    <row r="2177" ht="12.75">
      <c r="C2177" s="40"/>
    </row>
    <row r="2178" ht="12.75">
      <c r="C2178" s="40"/>
    </row>
    <row r="2179" ht="12.75">
      <c r="C2179" s="40"/>
    </row>
    <row r="2180" ht="12.75">
      <c r="C2180" s="40"/>
    </row>
    <row r="2181" ht="12.75">
      <c r="C2181" s="40"/>
    </row>
    <row r="2182" ht="12.75">
      <c r="C2182" s="40"/>
    </row>
    <row r="2183" ht="12.75">
      <c r="C2183" s="40"/>
    </row>
    <row r="2184" ht="12.75">
      <c r="C2184" s="40"/>
    </row>
    <row r="2185" ht="12.75">
      <c r="C2185" s="40"/>
    </row>
    <row r="2186" ht="12.75">
      <c r="C2186" s="40"/>
    </row>
    <row r="2187" ht="12.75">
      <c r="C2187" s="40"/>
    </row>
    <row r="2188" ht="12.75">
      <c r="C2188" s="40"/>
    </row>
    <row r="2189" ht="12.75">
      <c r="C2189" s="40"/>
    </row>
    <row r="2190" ht="12.75">
      <c r="C2190" s="40"/>
    </row>
    <row r="2191" ht="12.75">
      <c r="C2191" s="40"/>
    </row>
    <row r="2192" ht="12.75">
      <c r="C2192" s="40"/>
    </row>
    <row r="2193" ht="12.75">
      <c r="C2193" s="40"/>
    </row>
    <row r="2194" ht="12.75">
      <c r="C2194" s="40"/>
    </row>
    <row r="2195" ht="12.75">
      <c r="C2195" s="40"/>
    </row>
    <row r="2196" ht="12.75">
      <c r="C2196" s="40"/>
    </row>
    <row r="2197" ht="12.75">
      <c r="C2197" s="40"/>
    </row>
    <row r="2198" ht="12.75">
      <c r="C2198" s="40"/>
    </row>
    <row r="2199" ht="12.75">
      <c r="C2199" s="40"/>
    </row>
    <row r="2200" ht="12.75">
      <c r="C2200" s="40"/>
    </row>
    <row r="2201" ht="12.75">
      <c r="C2201" s="40"/>
    </row>
    <row r="2202" ht="12.75">
      <c r="C2202" s="40"/>
    </row>
    <row r="2203" ht="12.75">
      <c r="C2203" s="40"/>
    </row>
    <row r="2204" ht="12.75">
      <c r="C2204" s="40"/>
    </row>
    <row r="2205" ht="12.75">
      <c r="C2205" s="40"/>
    </row>
    <row r="2206" ht="12.75">
      <c r="C2206" s="40"/>
    </row>
    <row r="2207" ht="12.75">
      <c r="C2207" s="40"/>
    </row>
    <row r="2208" ht="12.75">
      <c r="C2208" s="40"/>
    </row>
    <row r="2209" ht="12.75">
      <c r="C2209" s="40"/>
    </row>
    <row r="2210" ht="12.75">
      <c r="C2210" s="40"/>
    </row>
    <row r="2211" ht="12.75">
      <c r="C2211" s="40"/>
    </row>
    <row r="2212" ht="12.75">
      <c r="C2212" s="40"/>
    </row>
    <row r="2213" ht="12.75">
      <c r="C2213" s="40"/>
    </row>
    <row r="2214" ht="12.75">
      <c r="C2214" s="40"/>
    </row>
    <row r="2215" ht="12.75">
      <c r="C2215" s="40"/>
    </row>
    <row r="2216" ht="12.75">
      <c r="C2216" s="40"/>
    </row>
    <row r="2217" ht="12.75">
      <c r="C2217" s="40"/>
    </row>
    <row r="2218" ht="12.75">
      <c r="C2218" s="40"/>
    </row>
    <row r="2219" ht="12.75">
      <c r="C2219" s="40"/>
    </row>
    <row r="2220" ht="12.75">
      <c r="C2220" s="40"/>
    </row>
    <row r="2221" ht="12.75">
      <c r="C2221" s="40"/>
    </row>
    <row r="2222" ht="12.75">
      <c r="C2222" s="40"/>
    </row>
    <row r="2223" ht="12.75">
      <c r="C2223" s="40"/>
    </row>
    <row r="2224" ht="12.75">
      <c r="C2224" s="40"/>
    </row>
    <row r="2225" ht="12.75">
      <c r="C2225" s="40"/>
    </row>
    <row r="2226" ht="12.75">
      <c r="C2226" s="40"/>
    </row>
    <row r="2227" ht="12.75">
      <c r="C2227" s="40"/>
    </row>
    <row r="2228" ht="12.75">
      <c r="C2228" s="40"/>
    </row>
    <row r="2229" ht="12.75">
      <c r="C2229" s="40"/>
    </row>
    <row r="2230" ht="12.75">
      <c r="C2230" s="40"/>
    </row>
    <row r="2231" ht="12.75">
      <c r="C2231" s="40"/>
    </row>
    <row r="2232" ht="12.75">
      <c r="C2232" s="40"/>
    </row>
    <row r="2233" ht="12.75">
      <c r="C2233" s="40"/>
    </row>
    <row r="2234" ht="12.75">
      <c r="C2234" s="40"/>
    </row>
    <row r="2235" ht="12.75">
      <c r="C2235" s="40"/>
    </row>
    <row r="2236" ht="12.75">
      <c r="C2236" s="40"/>
    </row>
    <row r="2237" ht="12.75">
      <c r="C2237" s="40"/>
    </row>
    <row r="2238" ht="12.75">
      <c r="C2238" s="40"/>
    </row>
    <row r="2239" ht="12.75">
      <c r="C2239" s="40"/>
    </row>
    <row r="2240" ht="12.75">
      <c r="C2240" s="40"/>
    </row>
    <row r="2241" ht="12.75">
      <c r="C2241" s="40"/>
    </row>
    <row r="2242" ht="12.75">
      <c r="C2242" s="40"/>
    </row>
    <row r="2243" ht="12.75">
      <c r="C2243" s="40"/>
    </row>
    <row r="2244" ht="12.75">
      <c r="C2244" s="40"/>
    </row>
    <row r="2245" ht="12.75">
      <c r="C2245" s="40"/>
    </row>
    <row r="2246" ht="12.75">
      <c r="C2246" s="40"/>
    </row>
    <row r="2247" ht="12.75">
      <c r="C2247" s="40"/>
    </row>
    <row r="2248" ht="12.75">
      <c r="C2248" s="40"/>
    </row>
    <row r="2249" ht="12.75">
      <c r="C2249" s="40"/>
    </row>
    <row r="2250" ht="12.75">
      <c r="C2250" s="40"/>
    </row>
    <row r="2251" ht="12.75">
      <c r="C2251" s="40"/>
    </row>
    <row r="2252" ht="12.75">
      <c r="C2252" s="40"/>
    </row>
    <row r="2253" ht="12.75">
      <c r="C2253" s="40"/>
    </row>
    <row r="2254" ht="12.75">
      <c r="C2254" s="40"/>
    </row>
    <row r="2255" ht="12.75">
      <c r="C2255" s="40"/>
    </row>
    <row r="2256" ht="12.75">
      <c r="C2256" s="40"/>
    </row>
    <row r="2257" ht="12.75">
      <c r="C2257" s="40"/>
    </row>
    <row r="2258" ht="12.75">
      <c r="C2258" s="40"/>
    </row>
    <row r="2259" ht="12.75">
      <c r="C2259" s="40"/>
    </row>
    <row r="2260" ht="12.75">
      <c r="C2260" s="40"/>
    </row>
    <row r="2261" ht="12.75">
      <c r="C2261" s="40"/>
    </row>
    <row r="2262" ht="12.75">
      <c r="C2262" s="40"/>
    </row>
    <row r="2263" ht="12.75">
      <c r="C2263" s="40"/>
    </row>
    <row r="2264" ht="12.75">
      <c r="C2264" s="40"/>
    </row>
    <row r="2265" ht="12.75">
      <c r="C2265" s="40"/>
    </row>
    <row r="2266" ht="12.75">
      <c r="C2266" s="40"/>
    </row>
    <row r="2267" ht="12.75">
      <c r="C2267" s="40"/>
    </row>
    <row r="2268" ht="12.75">
      <c r="C2268" s="40"/>
    </row>
    <row r="2269" ht="12.75">
      <c r="C2269" s="40"/>
    </row>
    <row r="2270" ht="12.75">
      <c r="C2270" s="40"/>
    </row>
    <row r="2271" ht="12.75">
      <c r="C2271" s="40"/>
    </row>
    <row r="2272" ht="12.75">
      <c r="C2272" s="40"/>
    </row>
    <row r="2273" ht="12.75">
      <c r="C2273" s="40"/>
    </row>
    <row r="2274" ht="12.75">
      <c r="C2274" s="40"/>
    </row>
    <row r="2275" ht="12.75">
      <c r="C2275" s="40"/>
    </row>
    <row r="2276" ht="12.75">
      <c r="C2276" s="40"/>
    </row>
    <row r="2277" ht="12.75">
      <c r="C2277" s="40"/>
    </row>
    <row r="2278" ht="12.75">
      <c r="C2278" s="40"/>
    </row>
    <row r="2279" ht="12.75">
      <c r="C2279" s="40"/>
    </row>
    <row r="2280" ht="12.75">
      <c r="C2280" s="40"/>
    </row>
    <row r="2281" ht="12.75">
      <c r="C2281" s="40"/>
    </row>
    <row r="2282" ht="12.75">
      <c r="C2282" s="40"/>
    </row>
    <row r="2283" ht="12.75">
      <c r="C2283" s="40"/>
    </row>
    <row r="2284" ht="12.75">
      <c r="C2284" s="40"/>
    </row>
    <row r="2285" ht="12.75">
      <c r="C2285" s="40"/>
    </row>
    <row r="2286" ht="12.75">
      <c r="C2286" s="40"/>
    </row>
    <row r="2287" ht="12.75">
      <c r="C2287" s="40"/>
    </row>
    <row r="2288" ht="12.75">
      <c r="C2288" s="40"/>
    </row>
    <row r="2289" ht="12.75">
      <c r="C2289" s="40"/>
    </row>
    <row r="2290" ht="12.75">
      <c r="C2290" s="40"/>
    </row>
    <row r="2291" ht="12.75">
      <c r="C2291" s="40"/>
    </row>
    <row r="2292" ht="12.75">
      <c r="C2292" s="40"/>
    </row>
    <row r="2293" ht="12.75">
      <c r="C2293" s="40"/>
    </row>
    <row r="2294" ht="12.75">
      <c r="C2294" s="40"/>
    </row>
    <row r="2295" ht="12.75">
      <c r="C2295" s="40"/>
    </row>
    <row r="2296" ht="12.75">
      <c r="C2296" s="40"/>
    </row>
    <row r="2297" ht="12.75">
      <c r="C2297" s="40"/>
    </row>
    <row r="2298" ht="12.75">
      <c r="C2298" s="40"/>
    </row>
    <row r="2299" ht="12.75">
      <c r="C2299" s="40"/>
    </row>
    <row r="2300" ht="12.75">
      <c r="C2300" s="40"/>
    </row>
    <row r="2301" ht="12.75">
      <c r="C2301" s="40"/>
    </row>
    <row r="2302" ht="12.75">
      <c r="C2302" s="40"/>
    </row>
    <row r="2303" ht="12.75">
      <c r="C2303" s="40"/>
    </row>
    <row r="2304" ht="12.75">
      <c r="C2304" s="40"/>
    </row>
    <row r="2305" ht="12.75">
      <c r="C2305" s="40"/>
    </row>
    <row r="2306" ht="12.75">
      <c r="C2306" s="40"/>
    </row>
    <row r="2307" ht="12.75">
      <c r="C2307" s="40"/>
    </row>
    <row r="2308" ht="12.75">
      <c r="C2308" s="40"/>
    </row>
    <row r="2309" ht="12.75">
      <c r="C2309" s="40"/>
    </row>
    <row r="2310" ht="12.75">
      <c r="C2310" s="40"/>
    </row>
    <row r="2311" ht="12.75">
      <c r="C2311" s="40"/>
    </row>
    <row r="2312" ht="12.75">
      <c r="C2312" s="40"/>
    </row>
    <row r="2313" ht="12.75">
      <c r="C2313" s="40"/>
    </row>
    <row r="2314" ht="12.75">
      <c r="C2314" s="40"/>
    </row>
    <row r="2315" ht="12.75">
      <c r="C2315" s="40"/>
    </row>
    <row r="2316" ht="12.75">
      <c r="C2316" s="40"/>
    </row>
    <row r="2317" ht="12.75">
      <c r="C2317" s="40"/>
    </row>
    <row r="2318" ht="12.75">
      <c r="C2318" s="40"/>
    </row>
    <row r="2319" ht="12.75">
      <c r="C2319" s="40"/>
    </row>
    <row r="2320" ht="12.75">
      <c r="C2320" s="40"/>
    </row>
    <row r="2321" ht="12.75">
      <c r="C2321" s="40"/>
    </row>
    <row r="2322" ht="12.75">
      <c r="C2322" s="40"/>
    </row>
    <row r="2323" ht="12.75">
      <c r="C2323" s="40"/>
    </row>
    <row r="2324" ht="12.75">
      <c r="C2324" s="40"/>
    </row>
    <row r="2325" ht="12.75">
      <c r="C2325" s="40"/>
    </row>
    <row r="2326" ht="12.75">
      <c r="C2326" s="40"/>
    </row>
    <row r="2327" ht="12.75">
      <c r="C2327" s="40"/>
    </row>
    <row r="2328" ht="12.75">
      <c r="C2328" s="40"/>
    </row>
    <row r="2329" ht="12.75">
      <c r="C2329" s="40"/>
    </row>
    <row r="2330" ht="12.75">
      <c r="C2330" s="40"/>
    </row>
    <row r="2331" ht="12.75">
      <c r="C2331" s="40"/>
    </row>
    <row r="2332" ht="12.75">
      <c r="C2332" s="40"/>
    </row>
    <row r="2333" ht="12.75">
      <c r="C2333" s="40"/>
    </row>
    <row r="2334" ht="12.75">
      <c r="C2334" s="40"/>
    </row>
    <row r="2335" ht="12.75">
      <c r="C2335" s="40"/>
    </row>
    <row r="2336" ht="12.75">
      <c r="C2336" s="40"/>
    </row>
    <row r="2337" ht="12.75">
      <c r="C2337" s="40"/>
    </row>
    <row r="2338" ht="12.75">
      <c r="C2338" s="40"/>
    </row>
    <row r="2339" ht="12.75">
      <c r="C2339" s="40"/>
    </row>
    <row r="2340" ht="12.75">
      <c r="C2340" s="40"/>
    </row>
    <row r="2341" ht="12.75">
      <c r="C2341" s="40"/>
    </row>
    <row r="2342" ht="12.75">
      <c r="C2342" s="40"/>
    </row>
    <row r="2343" ht="12.75">
      <c r="C2343" s="40"/>
    </row>
    <row r="2344" ht="12.75">
      <c r="C2344" s="40"/>
    </row>
    <row r="2345" ht="12.75">
      <c r="C2345" s="40"/>
    </row>
    <row r="2346" ht="12.75">
      <c r="C2346" s="40"/>
    </row>
    <row r="2347" ht="12.75">
      <c r="C2347" s="40"/>
    </row>
    <row r="2348" ht="12.75">
      <c r="C2348" s="40"/>
    </row>
    <row r="2349" ht="12.75">
      <c r="C2349" s="40"/>
    </row>
    <row r="2350" ht="12.75">
      <c r="C2350" s="40"/>
    </row>
    <row r="2351" ht="12.75">
      <c r="C2351" s="40"/>
    </row>
    <row r="2352" ht="12.75">
      <c r="C2352" s="40"/>
    </row>
    <row r="2353" ht="12.75">
      <c r="C2353" s="40"/>
    </row>
    <row r="2354" ht="12.75">
      <c r="C2354" s="40"/>
    </row>
    <row r="2355" ht="12.75">
      <c r="C2355" s="40"/>
    </row>
    <row r="2356" ht="12.75">
      <c r="C2356" s="40"/>
    </row>
    <row r="2357" ht="12.75">
      <c r="C2357" s="40"/>
    </row>
    <row r="2358" ht="12.75">
      <c r="C2358" s="40"/>
    </row>
    <row r="2359" ht="12.75">
      <c r="C2359" s="40"/>
    </row>
    <row r="2360" ht="12.75">
      <c r="C2360" s="40"/>
    </row>
    <row r="2361" ht="12.75">
      <c r="C2361" s="40"/>
    </row>
    <row r="2362" ht="12.75">
      <c r="C2362" s="40"/>
    </row>
    <row r="2363" ht="12.75">
      <c r="C2363" s="40"/>
    </row>
    <row r="2364" ht="12.75">
      <c r="C2364" s="40"/>
    </row>
    <row r="2365" ht="12.75">
      <c r="C2365" s="40"/>
    </row>
    <row r="2366" ht="12.75">
      <c r="C2366" s="40"/>
    </row>
    <row r="2367" ht="12.75">
      <c r="C2367" s="40"/>
    </row>
    <row r="2368" ht="12.75">
      <c r="C2368" s="40"/>
    </row>
    <row r="2369" ht="12.75">
      <c r="C2369" s="40"/>
    </row>
    <row r="2370" ht="12.75">
      <c r="C2370" s="40"/>
    </row>
    <row r="2371" ht="12.75">
      <c r="C2371" s="40"/>
    </row>
    <row r="2372" ht="12.75">
      <c r="C2372" s="40"/>
    </row>
    <row r="2373" ht="12.75">
      <c r="C2373" s="40"/>
    </row>
    <row r="2374" ht="12.75">
      <c r="C2374" s="40"/>
    </row>
    <row r="2375" ht="12.75">
      <c r="C2375" s="40"/>
    </row>
    <row r="2376" ht="12.75">
      <c r="C2376" s="40"/>
    </row>
    <row r="2377" ht="12.75">
      <c r="C2377" s="40"/>
    </row>
    <row r="2378" ht="12.75">
      <c r="C2378" s="40"/>
    </row>
    <row r="2379" ht="12.75">
      <c r="C2379" s="40"/>
    </row>
    <row r="2380" ht="12.75">
      <c r="C2380" s="40"/>
    </row>
    <row r="2381" ht="12.75">
      <c r="C2381" s="40"/>
    </row>
    <row r="2382" ht="12.75">
      <c r="C2382" s="40"/>
    </row>
    <row r="2383" ht="12.75">
      <c r="C2383" s="40"/>
    </row>
    <row r="2384" ht="12.75">
      <c r="C2384" s="40"/>
    </row>
    <row r="2385" ht="12.75">
      <c r="C2385" s="40"/>
    </row>
    <row r="2386" ht="12.75">
      <c r="C2386" s="40"/>
    </row>
    <row r="2387" ht="12.75">
      <c r="C2387" s="40"/>
    </row>
    <row r="2388" ht="12.75">
      <c r="C2388" s="40"/>
    </row>
    <row r="2389" ht="12.75">
      <c r="C2389" s="40"/>
    </row>
    <row r="2390" ht="12.75">
      <c r="C2390" s="40"/>
    </row>
    <row r="2391" ht="12.75">
      <c r="C2391" s="40"/>
    </row>
    <row r="2392" ht="12.75">
      <c r="C2392" s="40"/>
    </row>
    <row r="2393" ht="12.75">
      <c r="C2393" s="40"/>
    </row>
    <row r="2394" ht="12.75">
      <c r="C2394" s="40"/>
    </row>
    <row r="2395" ht="12.75">
      <c r="C2395" s="40"/>
    </row>
    <row r="2396" ht="12.75">
      <c r="C2396" s="40"/>
    </row>
    <row r="2397" ht="12.75">
      <c r="C2397" s="40"/>
    </row>
    <row r="2398" ht="12.75">
      <c r="C2398" s="40"/>
    </row>
    <row r="2399" ht="12.75">
      <c r="C2399" s="40"/>
    </row>
    <row r="2400" ht="12.75">
      <c r="C2400" s="40"/>
    </row>
    <row r="2401" ht="12.75">
      <c r="C2401" s="40"/>
    </row>
    <row r="2402" ht="12.75">
      <c r="C2402" s="40"/>
    </row>
    <row r="2403" ht="12.75">
      <c r="C2403" s="40"/>
    </row>
    <row r="2404" ht="12.75">
      <c r="C2404" s="40"/>
    </row>
    <row r="2405" ht="12.75">
      <c r="C2405" s="40"/>
    </row>
    <row r="2406" ht="12.75">
      <c r="C2406" s="40"/>
    </row>
    <row r="2407" ht="12.75">
      <c r="C2407" s="40"/>
    </row>
    <row r="2408" ht="12.75">
      <c r="C2408" s="40"/>
    </row>
    <row r="2409" ht="12.75">
      <c r="C2409" s="40"/>
    </row>
    <row r="2410" ht="12.75">
      <c r="C2410" s="40"/>
    </row>
    <row r="2411" ht="12.75">
      <c r="C2411" s="40"/>
    </row>
    <row r="2412" ht="12.75">
      <c r="C2412" s="40"/>
    </row>
    <row r="2413" ht="12.75">
      <c r="C2413" s="40"/>
    </row>
    <row r="2414" ht="12.75">
      <c r="C2414" s="40"/>
    </row>
    <row r="2415" ht="12.75">
      <c r="C2415" s="40"/>
    </row>
    <row r="2416" ht="12.75">
      <c r="C2416" s="40"/>
    </row>
    <row r="2417" ht="12.75">
      <c r="C2417" s="40"/>
    </row>
    <row r="2418" ht="12.75">
      <c r="C2418" s="40"/>
    </row>
    <row r="2419" ht="12.75">
      <c r="C2419" s="40"/>
    </row>
    <row r="2420" ht="12.75">
      <c r="C2420" s="40"/>
    </row>
    <row r="2421" ht="12.75">
      <c r="C2421" s="40"/>
    </row>
    <row r="2422" ht="12.75">
      <c r="C2422" s="40"/>
    </row>
    <row r="2423" ht="12.75">
      <c r="C2423" s="40"/>
    </row>
    <row r="2424" ht="12.75">
      <c r="C2424" s="40"/>
    </row>
    <row r="2425" ht="12.75">
      <c r="C2425" s="40"/>
    </row>
    <row r="2426" ht="12.75">
      <c r="C2426" s="40"/>
    </row>
    <row r="2427" ht="12.75">
      <c r="C2427" s="40"/>
    </row>
    <row r="2428" ht="12.75">
      <c r="C2428" s="40"/>
    </row>
    <row r="2429" ht="12.75">
      <c r="C2429" s="40"/>
    </row>
    <row r="2430" ht="12.75">
      <c r="C2430" s="40"/>
    </row>
    <row r="2431" ht="12.75">
      <c r="C2431" s="40"/>
    </row>
    <row r="2432" ht="12.75">
      <c r="C2432" s="40"/>
    </row>
    <row r="2433" ht="12.75">
      <c r="C2433" s="40"/>
    </row>
    <row r="2434" ht="12.75">
      <c r="C2434" s="40"/>
    </row>
    <row r="2435" ht="12.75">
      <c r="C2435" s="40"/>
    </row>
    <row r="2436" ht="12.75">
      <c r="C2436" s="40"/>
    </row>
    <row r="2437" ht="12.75">
      <c r="C2437" s="40"/>
    </row>
    <row r="2438" ht="12.75">
      <c r="C2438" s="40"/>
    </row>
    <row r="2439" ht="12.75">
      <c r="C2439" s="40"/>
    </row>
    <row r="2440" ht="12.75">
      <c r="C2440" s="40"/>
    </row>
    <row r="2441" ht="12.75">
      <c r="C2441" s="40"/>
    </row>
    <row r="2442" ht="12.75">
      <c r="C2442" s="40"/>
    </row>
    <row r="2443" ht="12.75">
      <c r="C2443" s="40"/>
    </row>
    <row r="2444" ht="12.75">
      <c r="C2444" s="40"/>
    </row>
    <row r="2445" ht="12.75">
      <c r="C2445" s="40"/>
    </row>
    <row r="2446" ht="12.75">
      <c r="C2446" s="40"/>
    </row>
    <row r="2447" ht="12.75">
      <c r="C2447" s="40"/>
    </row>
    <row r="2448" ht="12.75">
      <c r="C2448" s="40"/>
    </row>
    <row r="2449" ht="12.75">
      <c r="C2449" s="40"/>
    </row>
    <row r="2450" ht="12.75">
      <c r="C2450" s="40"/>
    </row>
    <row r="2451" ht="12.75">
      <c r="C2451" s="40"/>
    </row>
    <row r="2452" ht="12.75">
      <c r="C2452" s="40"/>
    </row>
    <row r="2453" ht="12.75">
      <c r="C2453" s="40"/>
    </row>
    <row r="2454" ht="12.75">
      <c r="C2454" s="40"/>
    </row>
    <row r="2455" ht="12.75">
      <c r="C2455" s="40"/>
    </row>
    <row r="2456" ht="12.75">
      <c r="C2456" s="40"/>
    </row>
    <row r="2457" ht="12.75">
      <c r="C2457" s="40"/>
    </row>
    <row r="2458" ht="12.75">
      <c r="C2458" s="40"/>
    </row>
    <row r="2459" ht="12.75">
      <c r="C2459" s="40"/>
    </row>
    <row r="2460" ht="12.75">
      <c r="C2460" s="40"/>
    </row>
    <row r="2461" ht="12.75">
      <c r="C2461" s="40"/>
    </row>
    <row r="2462" ht="12.75">
      <c r="C2462" s="40"/>
    </row>
    <row r="2463" ht="12.75">
      <c r="C2463" s="40"/>
    </row>
    <row r="2464" ht="12.75">
      <c r="C2464" s="40"/>
    </row>
    <row r="2465" ht="12.75">
      <c r="C2465" s="40"/>
    </row>
    <row r="2466" ht="12.75">
      <c r="C2466" s="40"/>
    </row>
    <row r="2467" ht="12.75">
      <c r="C2467" s="40"/>
    </row>
    <row r="2468" ht="12.75">
      <c r="C2468" s="40"/>
    </row>
    <row r="2469" ht="12.75">
      <c r="C2469" s="40"/>
    </row>
    <row r="2470" ht="12.75">
      <c r="C2470" s="40"/>
    </row>
    <row r="2471" ht="12.75">
      <c r="C2471" s="40"/>
    </row>
    <row r="2472" ht="12.75">
      <c r="C2472" s="40"/>
    </row>
    <row r="2473" ht="12.75">
      <c r="C2473" s="40"/>
    </row>
    <row r="2474" ht="12.75">
      <c r="C2474" s="40"/>
    </row>
    <row r="2475" ht="12.75">
      <c r="C2475" s="40"/>
    </row>
    <row r="2476" ht="12.75">
      <c r="C2476" s="40"/>
    </row>
    <row r="2477" ht="12.75">
      <c r="C2477" s="40"/>
    </row>
    <row r="2478" ht="12.75">
      <c r="C2478" s="40"/>
    </row>
    <row r="2479" ht="12.75">
      <c r="C2479" s="40"/>
    </row>
    <row r="2480" ht="12.75">
      <c r="C2480" s="40"/>
    </row>
    <row r="2481" ht="12.75">
      <c r="C2481" s="40"/>
    </row>
    <row r="2482" ht="12.75">
      <c r="C2482" s="40"/>
    </row>
    <row r="2483" ht="12.75">
      <c r="C2483" s="40"/>
    </row>
    <row r="2484" ht="12.75">
      <c r="C2484" s="40"/>
    </row>
    <row r="2485" ht="12.75">
      <c r="C2485" s="40"/>
    </row>
    <row r="2486" ht="12.75">
      <c r="C2486" s="40"/>
    </row>
    <row r="2487" ht="12.75">
      <c r="C2487" s="40"/>
    </row>
    <row r="2488" ht="12.75">
      <c r="C2488" s="40"/>
    </row>
    <row r="2489" ht="12.75">
      <c r="C2489" s="40"/>
    </row>
    <row r="2490" ht="12.75">
      <c r="C2490" s="40"/>
    </row>
    <row r="2491" ht="12.75">
      <c r="C2491" s="40"/>
    </row>
    <row r="2492" ht="12.75">
      <c r="C2492" s="40"/>
    </row>
    <row r="2493" ht="12.75">
      <c r="C2493" s="40"/>
    </row>
    <row r="2494" ht="12.75">
      <c r="C2494" s="40"/>
    </row>
    <row r="2495" ht="12.75">
      <c r="C2495" s="40"/>
    </row>
    <row r="2496" ht="12.75">
      <c r="C2496" s="40"/>
    </row>
    <row r="2497" ht="12.75">
      <c r="C2497" s="40"/>
    </row>
    <row r="2498" ht="12.75">
      <c r="C2498" s="40"/>
    </row>
    <row r="2499" ht="12.75">
      <c r="C2499" s="40"/>
    </row>
    <row r="2500" ht="12.75">
      <c r="C2500" s="40"/>
    </row>
    <row r="2501" ht="12.75">
      <c r="C2501" s="40"/>
    </row>
    <row r="2502" ht="12.75">
      <c r="C2502" s="40"/>
    </row>
    <row r="2503" ht="12.75">
      <c r="C2503" s="40"/>
    </row>
    <row r="2504" ht="12.75">
      <c r="C2504" s="40"/>
    </row>
    <row r="2505" ht="12.75">
      <c r="C2505" s="40"/>
    </row>
    <row r="2506" ht="12.75">
      <c r="C2506" s="40"/>
    </row>
    <row r="2507" ht="12.75">
      <c r="C2507" s="40"/>
    </row>
    <row r="2508" ht="12.75">
      <c r="C2508" s="40"/>
    </row>
    <row r="2509" ht="12.75">
      <c r="C2509" s="40"/>
    </row>
    <row r="2510" ht="12.75">
      <c r="C2510" s="40"/>
    </row>
    <row r="2511" ht="12.75">
      <c r="C2511" s="40"/>
    </row>
    <row r="2512" ht="12.75">
      <c r="C2512" s="40"/>
    </row>
    <row r="2513" ht="12.75">
      <c r="C2513" s="40"/>
    </row>
    <row r="2514" ht="12.75">
      <c r="C2514" s="40"/>
    </row>
    <row r="2515" ht="12.75">
      <c r="C2515" s="40"/>
    </row>
    <row r="2516" ht="12.75">
      <c r="C2516" s="40"/>
    </row>
    <row r="2517" ht="12.75">
      <c r="C2517" s="40"/>
    </row>
    <row r="2518" ht="12.75">
      <c r="C2518" s="40"/>
    </row>
    <row r="2519" ht="12.75">
      <c r="C2519" s="40"/>
    </row>
    <row r="2520" ht="12.75">
      <c r="C2520" s="40"/>
    </row>
    <row r="2521" ht="12.75">
      <c r="C2521" s="40"/>
    </row>
    <row r="2522" ht="12.75">
      <c r="C2522" s="40"/>
    </row>
    <row r="2523" ht="12.75">
      <c r="C2523" s="40"/>
    </row>
    <row r="2524" ht="12.75">
      <c r="C2524" s="40"/>
    </row>
    <row r="2525" ht="12.75">
      <c r="C2525" s="40"/>
    </row>
    <row r="2526" ht="12.75">
      <c r="C2526" s="40"/>
    </row>
    <row r="2527" ht="12.75">
      <c r="C2527" s="40"/>
    </row>
    <row r="2528" ht="12.75">
      <c r="C2528" s="40"/>
    </row>
    <row r="2529" ht="12.75">
      <c r="C2529" s="40"/>
    </row>
    <row r="2530" ht="12.75">
      <c r="C2530" s="40"/>
    </row>
    <row r="2531" ht="12.75">
      <c r="C2531" s="40"/>
    </row>
    <row r="2532" ht="12.75">
      <c r="C2532" s="40"/>
    </row>
    <row r="2533" ht="12.75">
      <c r="C2533" s="40"/>
    </row>
    <row r="2534" ht="12.75">
      <c r="C2534" s="40"/>
    </row>
    <row r="2535" ht="12.75">
      <c r="C2535" s="40"/>
    </row>
    <row r="2536" ht="12.75">
      <c r="C2536" s="40"/>
    </row>
    <row r="2537" ht="12.75">
      <c r="C2537" s="40"/>
    </row>
    <row r="2538" ht="12.75">
      <c r="C2538" s="40"/>
    </row>
    <row r="2539" ht="12.75">
      <c r="C2539" s="40"/>
    </row>
    <row r="2540" ht="12.75">
      <c r="C2540" s="40"/>
    </row>
    <row r="2541" ht="12.75">
      <c r="C2541" s="40"/>
    </row>
    <row r="2542" ht="12.75">
      <c r="C2542" s="40"/>
    </row>
    <row r="2543" ht="12.75">
      <c r="C2543" s="40"/>
    </row>
    <row r="2544" ht="12.75">
      <c r="C2544" s="40"/>
    </row>
    <row r="2545" ht="12.75">
      <c r="C2545" s="40"/>
    </row>
    <row r="2546" ht="12.75">
      <c r="C2546" s="40"/>
    </row>
    <row r="2547" ht="12.75">
      <c r="C2547" s="40"/>
    </row>
    <row r="2548" ht="12.75">
      <c r="C2548" s="40"/>
    </row>
    <row r="2549" ht="12.75">
      <c r="C2549" s="40"/>
    </row>
    <row r="2550" ht="12.75">
      <c r="C2550" s="40"/>
    </row>
    <row r="2551" ht="12.75">
      <c r="C2551" s="40"/>
    </row>
    <row r="2552" ht="12.75">
      <c r="C2552" s="40"/>
    </row>
    <row r="2553" ht="12.75">
      <c r="C2553" s="40"/>
    </row>
    <row r="2554" ht="12.75">
      <c r="C2554" s="40"/>
    </row>
    <row r="2555" ht="12.75">
      <c r="C2555" s="40"/>
    </row>
    <row r="2556" ht="12.75">
      <c r="C2556" s="40"/>
    </row>
    <row r="2557" ht="12.75">
      <c r="C2557" s="40"/>
    </row>
    <row r="2558" ht="12.75">
      <c r="C2558" s="40"/>
    </row>
    <row r="2559" ht="12.75">
      <c r="C2559" s="40"/>
    </row>
    <row r="2560" ht="12.75">
      <c r="C2560" s="40"/>
    </row>
    <row r="2561" ht="12.75">
      <c r="C2561" s="40"/>
    </row>
    <row r="2562" ht="12.75">
      <c r="C2562" s="40"/>
    </row>
    <row r="2563" ht="12.75">
      <c r="C2563" s="40"/>
    </row>
    <row r="2564" ht="12.75">
      <c r="C2564" s="40"/>
    </row>
    <row r="2565" ht="12.75">
      <c r="C2565" s="40"/>
    </row>
    <row r="2566" ht="12.75">
      <c r="C2566" s="40"/>
    </row>
    <row r="2567" ht="12.75">
      <c r="C2567" s="40"/>
    </row>
    <row r="2568" ht="12.75">
      <c r="C2568" s="40"/>
    </row>
    <row r="2569" ht="12.75">
      <c r="C2569" s="40"/>
    </row>
    <row r="2570" ht="12.75">
      <c r="C2570" s="40"/>
    </row>
    <row r="2571" ht="12.75">
      <c r="C2571" s="40"/>
    </row>
    <row r="2572" ht="12.75">
      <c r="C2572" s="40"/>
    </row>
    <row r="2573" ht="12.75">
      <c r="C2573" s="40"/>
    </row>
    <row r="2574" ht="12.75">
      <c r="C2574" s="40"/>
    </row>
    <row r="2575" ht="12.75">
      <c r="C2575" s="40"/>
    </row>
    <row r="2576" ht="12.75">
      <c r="C2576" s="40"/>
    </row>
    <row r="2577" ht="12.75">
      <c r="C2577" s="40"/>
    </row>
    <row r="2578" ht="12.75">
      <c r="C2578" s="40"/>
    </row>
    <row r="2579" ht="12.75">
      <c r="C2579" s="40"/>
    </row>
    <row r="2580" ht="12.75">
      <c r="C2580" s="40"/>
    </row>
    <row r="2581" ht="12.75">
      <c r="C2581" s="40"/>
    </row>
    <row r="2582" ht="12.75">
      <c r="C2582" s="40"/>
    </row>
    <row r="2583" ht="12.75">
      <c r="C2583" s="40"/>
    </row>
    <row r="2584" ht="12.75">
      <c r="C2584" s="40"/>
    </row>
    <row r="2585" ht="12.75">
      <c r="C2585" s="40"/>
    </row>
    <row r="2586" ht="12.75">
      <c r="C2586" s="40"/>
    </row>
    <row r="2587" ht="12.75">
      <c r="C2587" s="40"/>
    </row>
    <row r="2588" ht="12.75">
      <c r="C2588" s="40"/>
    </row>
    <row r="2589" ht="12.75">
      <c r="C2589" s="40"/>
    </row>
    <row r="2590" ht="12.75">
      <c r="C2590" s="40"/>
    </row>
    <row r="2591" ht="12.75">
      <c r="C2591" s="40"/>
    </row>
    <row r="2592" ht="12.75">
      <c r="C2592" s="40"/>
    </row>
    <row r="2593" ht="12.75">
      <c r="C2593" s="40"/>
    </row>
    <row r="2594" ht="12.75">
      <c r="C2594" s="40"/>
    </row>
    <row r="2595" ht="12.75">
      <c r="C2595" s="40"/>
    </row>
    <row r="2596" ht="12.75">
      <c r="C2596" s="40"/>
    </row>
    <row r="2597" ht="12.75">
      <c r="C2597" s="40"/>
    </row>
    <row r="2598" ht="12.75">
      <c r="C2598" s="40"/>
    </row>
    <row r="2599" ht="12.75">
      <c r="C2599" s="40"/>
    </row>
    <row r="2600" ht="12.75">
      <c r="C2600" s="40"/>
    </row>
    <row r="2601" ht="12.75">
      <c r="C2601" s="40"/>
    </row>
    <row r="2602" ht="12.75">
      <c r="C2602" s="40"/>
    </row>
    <row r="2603" ht="12.75">
      <c r="C2603" s="40"/>
    </row>
    <row r="2604" ht="12.75">
      <c r="C2604" s="40"/>
    </row>
    <row r="2605" ht="12.75">
      <c r="C2605" s="40"/>
    </row>
    <row r="2606" ht="12.75">
      <c r="C2606" s="40"/>
    </row>
    <row r="2607" ht="12.75">
      <c r="C2607" s="40"/>
    </row>
    <row r="2608" ht="12.75">
      <c r="C2608" s="40"/>
    </row>
    <row r="2609" ht="12.75">
      <c r="C2609" s="40"/>
    </row>
    <row r="2610" ht="12.75">
      <c r="C2610" s="40"/>
    </row>
    <row r="2611" ht="12.75">
      <c r="C2611" s="40"/>
    </row>
    <row r="2612" ht="12.75">
      <c r="C2612" s="40"/>
    </row>
    <row r="2613" ht="12.75">
      <c r="C2613" s="40"/>
    </row>
    <row r="2614" ht="12.75">
      <c r="C2614" s="40"/>
    </row>
    <row r="2615" ht="12.75">
      <c r="C2615" s="40"/>
    </row>
    <row r="2616" ht="12.75">
      <c r="C2616" s="40"/>
    </row>
    <row r="2617" ht="12.75">
      <c r="C2617" s="40"/>
    </row>
    <row r="2618" ht="12.75">
      <c r="C2618" s="40"/>
    </row>
    <row r="2619" ht="12.75">
      <c r="C2619" s="40"/>
    </row>
    <row r="2620" ht="12.75">
      <c r="C2620" s="40"/>
    </row>
    <row r="2621" ht="12.75">
      <c r="C2621" s="40"/>
    </row>
    <row r="2622" ht="12.75">
      <c r="C2622" s="40"/>
    </row>
    <row r="2623" ht="12.75">
      <c r="C2623" s="40"/>
    </row>
    <row r="2624" ht="12.75">
      <c r="C2624" s="40"/>
    </row>
    <row r="2625" ht="12.75">
      <c r="C2625" s="40"/>
    </row>
    <row r="2626" ht="12.75">
      <c r="C2626" s="40"/>
    </row>
    <row r="2627" ht="12.75">
      <c r="C2627" s="40"/>
    </row>
    <row r="2628" ht="12.75">
      <c r="C2628" s="40"/>
    </row>
    <row r="2629" ht="12.75">
      <c r="C2629" s="40"/>
    </row>
    <row r="2630" ht="12.75">
      <c r="C2630" s="40"/>
    </row>
    <row r="2631" ht="12.75">
      <c r="C2631" s="40"/>
    </row>
    <row r="2632" ht="12.75">
      <c r="C2632" s="40"/>
    </row>
    <row r="2633" ht="12.75">
      <c r="C2633" s="40"/>
    </row>
    <row r="2634" ht="12.75">
      <c r="C2634" s="40"/>
    </row>
    <row r="2635" ht="12.75">
      <c r="C2635" s="40"/>
    </row>
    <row r="2636" ht="12.75">
      <c r="C2636" s="40"/>
    </row>
    <row r="2637" ht="12.75">
      <c r="C2637" s="40"/>
    </row>
    <row r="2638" ht="12.75">
      <c r="C2638" s="40"/>
    </row>
    <row r="2639" ht="12.75">
      <c r="C2639" s="40"/>
    </row>
    <row r="2640" ht="12.75">
      <c r="C2640" s="40"/>
    </row>
    <row r="2641" ht="12.75">
      <c r="C2641" s="40"/>
    </row>
    <row r="2642" ht="12.75">
      <c r="C2642" s="40"/>
    </row>
    <row r="2643" ht="12.75">
      <c r="C2643" s="40"/>
    </row>
    <row r="2644" ht="12.75">
      <c r="C2644" s="40"/>
    </row>
    <row r="2645" ht="12.75">
      <c r="C2645" s="40"/>
    </row>
    <row r="2646" ht="12.75">
      <c r="C2646" s="40"/>
    </row>
    <row r="2647" ht="12.75">
      <c r="C2647" s="40"/>
    </row>
    <row r="2648" ht="12.75">
      <c r="C2648" s="40"/>
    </row>
    <row r="2649" ht="12.75">
      <c r="C2649" s="40"/>
    </row>
    <row r="2650" ht="12.75">
      <c r="C2650" s="40"/>
    </row>
    <row r="2651" ht="12.75">
      <c r="C2651" s="40"/>
    </row>
    <row r="2652" ht="12.75">
      <c r="C2652" s="40"/>
    </row>
    <row r="2653" ht="12.75">
      <c r="C2653" s="40"/>
    </row>
    <row r="2654" ht="12.75">
      <c r="C2654" s="40"/>
    </row>
    <row r="2655" ht="12.75">
      <c r="C2655" s="40"/>
    </row>
    <row r="2656" ht="12.75">
      <c r="C2656" s="40"/>
    </row>
    <row r="2657" ht="12.75">
      <c r="C2657" s="40"/>
    </row>
    <row r="2658" ht="12.75">
      <c r="C2658" s="40"/>
    </row>
    <row r="2659" ht="12.75">
      <c r="C2659" s="40"/>
    </row>
    <row r="2660" ht="12.75">
      <c r="C2660" s="40"/>
    </row>
    <row r="2661" ht="12.75">
      <c r="C2661" s="40"/>
    </row>
    <row r="2662" ht="12.75">
      <c r="C2662" s="40"/>
    </row>
    <row r="2663" ht="12.75">
      <c r="C2663" s="40"/>
    </row>
    <row r="2664" ht="12.75">
      <c r="C2664" s="40"/>
    </row>
    <row r="2665" ht="12.75">
      <c r="C2665" s="40"/>
    </row>
    <row r="2666" ht="12.75">
      <c r="C2666" s="40"/>
    </row>
    <row r="2667" ht="12.75">
      <c r="C2667" s="40"/>
    </row>
    <row r="2668" ht="12.75">
      <c r="C2668" s="40"/>
    </row>
    <row r="2669" ht="12.75">
      <c r="C2669" s="40"/>
    </row>
    <row r="2670" ht="12.75">
      <c r="C2670" s="40"/>
    </row>
    <row r="2671" ht="12.75">
      <c r="C2671" s="40"/>
    </row>
    <row r="2672" ht="12.75">
      <c r="C2672" s="40"/>
    </row>
    <row r="2673" ht="12.75">
      <c r="C2673" s="40"/>
    </row>
    <row r="2674" ht="12.75">
      <c r="C2674" s="40"/>
    </row>
    <row r="2675" ht="12.75">
      <c r="C2675" s="40"/>
    </row>
    <row r="2676" ht="12.75">
      <c r="C2676" s="40"/>
    </row>
    <row r="2677" ht="12.75">
      <c r="C2677" s="40"/>
    </row>
    <row r="2678" ht="12.75">
      <c r="C2678" s="40"/>
    </row>
    <row r="2679" ht="12.75">
      <c r="C2679" s="40"/>
    </row>
    <row r="2680" ht="12.75">
      <c r="C2680" s="40"/>
    </row>
    <row r="2681" ht="12.75">
      <c r="C2681" s="40"/>
    </row>
    <row r="2682" ht="12.75">
      <c r="C2682" s="40"/>
    </row>
    <row r="2683" ht="12.75">
      <c r="C2683" s="40"/>
    </row>
    <row r="2684" ht="12.75">
      <c r="C2684" s="40"/>
    </row>
    <row r="2685" ht="12.75">
      <c r="C2685" s="40"/>
    </row>
    <row r="2686" ht="12.75">
      <c r="C2686" s="40"/>
    </row>
    <row r="2687" ht="12.75">
      <c r="C2687" s="40"/>
    </row>
    <row r="2688" ht="12.75">
      <c r="C2688" s="40"/>
    </row>
    <row r="2689" ht="12.75">
      <c r="C2689" s="40"/>
    </row>
    <row r="2690" ht="12.75">
      <c r="C2690" s="40"/>
    </row>
    <row r="2691" ht="12.75">
      <c r="C2691" s="40"/>
    </row>
    <row r="2692" ht="12.75">
      <c r="C2692" s="40"/>
    </row>
    <row r="2693" ht="12.75">
      <c r="C2693" s="40"/>
    </row>
    <row r="2694" ht="12.75">
      <c r="C2694" s="40"/>
    </row>
    <row r="2695" ht="12.75">
      <c r="C2695" s="40"/>
    </row>
    <row r="2696" ht="12.75">
      <c r="C2696" s="40"/>
    </row>
    <row r="2697" ht="12.75">
      <c r="C2697" s="40"/>
    </row>
    <row r="2698" ht="12.75">
      <c r="C2698" s="40"/>
    </row>
    <row r="2699" ht="12.75">
      <c r="C2699" s="40"/>
    </row>
    <row r="2700" ht="12.75">
      <c r="C2700" s="40"/>
    </row>
    <row r="2701" ht="12.75">
      <c r="C2701" s="40"/>
    </row>
    <row r="2702" ht="12.75">
      <c r="C2702" s="40"/>
    </row>
    <row r="2703" ht="12.75">
      <c r="C2703" s="40"/>
    </row>
    <row r="2704" ht="12.75">
      <c r="C2704" s="40"/>
    </row>
    <row r="2705" ht="12.75">
      <c r="C2705" s="40"/>
    </row>
    <row r="2706" ht="12.75">
      <c r="C2706" s="40"/>
    </row>
    <row r="2707" ht="12.75">
      <c r="C2707" s="40"/>
    </row>
    <row r="2708" ht="12.75">
      <c r="C2708" s="40"/>
    </row>
    <row r="2709" ht="12.75">
      <c r="C2709" s="40"/>
    </row>
    <row r="2710" ht="12.75">
      <c r="C2710" s="40"/>
    </row>
    <row r="2711" ht="12.75">
      <c r="C2711" s="40"/>
    </row>
    <row r="2712" ht="12.75">
      <c r="C2712" s="40"/>
    </row>
    <row r="2713" ht="12.75">
      <c r="C2713" s="40"/>
    </row>
    <row r="2714" ht="12.75">
      <c r="C2714" s="40"/>
    </row>
    <row r="2715" ht="12.75">
      <c r="C2715" s="40"/>
    </row>
    <row r="2716" ht="12.75">
      <c r="C2716" s="40"/>
    </row>
    <row r="2717" ht="12.75">
      <c r="C2717" s="40"/>
    </row>
    <row r="2718" ht="12.75">
      <c r="C2718" s="40"/>
    </row>
    <row r="2719" ht="12.75">
      <c r="C2719" s="40"/>
    </row>
    <row r="2720" ht="12.75">
      <c r="C2720" s="40"/>
    </row>
    <row r="2721" ht="12.75">
      <c r="C2721" s="40"/>
    </row>
    <row r="2722" ht="12.75">
      <c r="C2722" s="40"/>
    </row>
    <row r="2723" ht="12.75">
      <c r="C2723" s="40"/>
    </row>
    <row r="2724" ht="12.75">
      <c r="C2724" s="40"/>
    </row>
    <row r="2725" ht="12.75">
      <c r="C2725" s="40"/>
    </row>
    <row r="2726" ht="12.75">
      <c r="C2726" s="40"/>
    </row>
    <row r="2727" ht="12.75">
      <c r="C2727" s="40"/>
    </row>
    <row r="2728" ht="12.75">
      <c r="C2728" s="40"/>
    </row>
    <row r="2729" ht="12.75">
      <c r="C2729" s="40"/>
    </row>
    <row r="2730" ht="12.75">
      <c r="C2730" s="40"/>
    </row>
    <row r="2731" ht="12.75">
      <c r="C2731" s="40"/>
    </row>
    <row r="2732" ht="12.75">
      <c r="C2732" s="40"/>
    </row>
    <row r="2733" ht="12.75">
      <c r="C2733" s="40"/>
    </row>
    <row r="2734" ht="12.75">
      <c r="C2734" s="40"/>
    </row>
    <row r="2735" ht="12.75">
      <c r="C2735" s="40"/>
    </row>
    <row r="2736" ht="12.75">
      <c r="C2736" s="40"/>
    </row>
    <row r="2737" ht="12.75">
      <c r="C2737" s="40"/>
    </row>
    <row r="2738" ht="12.75">
      <c r="C2738" s="40"/>
    </row>
    <row r="2739" ht="12.75">
      <c r="C2739" s="40"/>
    </row>
    <row r="2740" ht="12.75">
      <c r="C2740" s="40"/>
    </row>
    <row r="2741" ht="12.75">
      <c r="C2741" s="40"/>
    </row>
    <row r="2742" ht="12.75">
      <c r="C2742" s="40"/>
    </row>
    <row r="2743" ht="12.75">
      <c r="C2743" s="40"/>
    </row>
    <row r="2744" ht="12.75">
      <c r="C2744" s="40"/>
    </row>
    <row r="2745" ht="12.75">
      <c r="C2745" s="40"/>
    </row>
    <row r="2746" ht="12.75">
      <c r="C2746" s="40"/>
    </row>
    <row r="2747" ht="12.75">
      <c r="C2747" s="40"/>
    </row>
    <row r="2748" ht="12.75">
      <c r="C2748" s="40"/>
    </row>
    <row r="2749" ht="12.75">
      <c r="C2749" s="40"/>
    </row>
    <row r="2750" ht="12.75">
      <c r="C2750" s="40"/>
    </row>
    <row r="2751" ht="12.75">
      <c r="C2751" s="40"/>
    </row>
    <row r="2752" ht="12.75">
      <c r="C2752" s="40"/>
    </row>
    <row r="2753" ht="12.75">
      <c r="C2753" s="40"/>
    </row>
    <row r="2754" ht="12.75">
      <c r="C2754" s="40"/>
    </row>
    <row r="2755" ht="12.75">
      <c r="C2755" s="40"/>
    </row>
    <row r="2756" ht="12.75">
      <c r="C2756" s="40"/>
    </row>
    <row r="2757" ht="12.75">
      <c r="C2757" s="40"/>
    </row>
    <row r="2758" ht="12.75">
      <c r="C2758" s="40"/>
    </row>
    <row r="2759" ht="12.75">
      <c r="C2759" s="40"/>
    </row>
    <row r="2760" ht="12.75">
      <c r="C2760" s="40"/>
    </row>
    <row r="2761" ht="12.75">
      <c r="C2761" s="40"/>
    </row>
    <row r="2762" ht="12.75">
      <c r="C2762" s="40"/>
    </row>
    <row r="2763" ht="12.75">
      <c r="C2763" s="40"/>
    </row>
    <row r="2764" ht="12.75">
      <c r="C2764" s="40"/>
    </row>
    <row r="2765" ht="12.75">
      <c r="C2765" s="40"/>
    </row>
    <row r="2766" ht="12.75">
      <c r="C2766" s="40"/>
    </row>
    <row r="2767" ht="12.75">
      <c r="C2767" s="40"/>
    </row>
    <row r="2768" ht="12.75">
      <c r="C2768" s="40"/>
    </row>
    <row r="2769" ht="12.75">
      <c r="C2769" s="40"/>
    </row>
    <row r="2770" ht="12.75">
      <c r="C2770" s="40"/>
    </row>
    <row r="2771" ht="12.75">
      <c r="C2771" s="40"/>
    </row>
    <row r="2772" ht="12.75">
      <c r="C2772" s="40"/>
    </row>
    <row r="2773" ht="12.75">
      <c r="C2773" s="40"/>
    </row>
    <row r="2774" ht="12.75">
      <c r="C2774" s="40"/>
    </row>
    <row r="2775" ht="12.75">
      <c r="C2775" s="40"/>
    </row>
    <row r="2776" ht="12.75">
      <c r="C2776" s="40"/>
    </row>
    <row r="2777" ht="12.75">
      <c r="C2777" s="40"/>
    </row>
    <row r="2778" ht="12.75">
      <c r="C2778" s="40"/>
    </row>
    <row r="2779" ht="12.75">
      <c r="C2779" s="40"/>
    </row>
    <row r="2780" ht="12.75">
      <c r="C2780" s="40"/>
    </row>
    <row r="2781" ht="12.75">
      <c r="C2781" s="40"/>
    </row>
    <row r="2782" ht="12.75">
      <c r="C2782" s="40"/>
    </row>
    <row r="2783" ht="12.75">
      <c r="C2783" s="40"/>
    </row>
    <row r="2784" ht="12.75">
      <c r="C2784" s="40"/>
    </row>
    <row r="2785" ht="12.75">
      <c r="C2785" s="40"/>
    </row>
    <row r="2786" ht="12.75">
      <c r="C2786" s="40"/>
    </row>
    <row r="2787" ht="12.75">
      <c r="C2787" s="40"/>
    </row>
    <row r="2788" ht="12.75">
      <c r="C2788" s="40"/>
    </row>
    <row r="2789" ht="12.75">
      <c r="C2789" s="40"/>
    </row>
    <row r="2790" ht="12.75">
      <c r="C2790" s="40"/>
    </row>
    <row r="2791" ht="12.75">
      <c r="C2791" s="40"/>
    </row>
    <row r="2792" ht="12.75">
      <c r="C2792" s="40"/>
    </row>
    <row r="2793" ht="12.75">
      <c r="C2793" s="40"/>
    </row>
    <row r="2794" ht="12.75">
      <c r="C2794" s="40"/>
    </row>
    <row r="2795" ht="12.75">
      <c r="C2795" s="40"/>
    </row>
    <row r="2796" ht="12.75">
      <c r="C2796" s="40"/>
    </row>
    <row r="2797" ht="12.75">
      <c r="C2797" s="40"/>
    </row>
    <row r="2798" ht="12.75">
      <c r="C2798" s="40"/>
    </row>
    <row r="2799" ht="12.75">
      <c r="C2799" s="40"/>
    </row>
    <row r="2800" ht="12.75">
      <c r="C2800" s="40"/>
    </row>
    <row r="2801" ht="12.75">
      <c r="C2801" s="40"/>
    </row>
    <row r="2802" ht="12.75">
      <c r="C2802" s="40"/>
    </row>
    <row r="2803" ht="12.75">
      <c r="C2803" s="40"/>
    </row>
    <row r="2804" ht="12.75">
      <c r="C2804" s="40"/>
    </row>
    <row r="2805" ht="12.75">
      <c r="C2805" s="40"/>
    </row>
    <row r="2806" ht="12.75">
      <c r="C2806" s="40"/>
    </row>
    <row r="2807" ht="12.75">
      <c r="C2807" s="40"/>
    </row>
    <row r="2808" ht="12.75">
      <c r="C2808" s="40"/>
    </row>
    <row r="2809" ht="12.75">
      <c r="C2809" s="40"/>
    </row>
    <row r="2810" ht="12.75">
      <c r="C2810" s="40"/>
    </row>
    <row r="2811" ht="12.75">
      <c r="C2811" s="40"/>
    </row>
    <row r="2812" ht="12.75">
      <c r="C2812" s="40"/>
    </row>
    <row r="2813" ht="12.75">
      <c r="C2813" s="40"/>
    </row>
    <row r="2814" ht="12.75">
      <c r="C2814" s="40"/>
    </row>
    <row r="2815" ht="12.75">
      <c r="C2815" s="40"/>
    </row>
    <row r="2816" ht="12.75">
      <c r="C2816" s="40"/>
    </row>
    <row r="2817" ht="12.75">
      <c r="C2817" s="40"/>
    </row>
    <row r="2818" ht="12.75">
      <c r="C2818" s="40"/>
    </row>
    <row r="2819" ht="12.75">
      <c r="C2819" s="40"/>
    </row>
    <row r="2820" ht="12.75">
      <c r="C2820" s="40"/>
    </row>
    <row r="2821" ht="12.75">
      <c r="C2821" s="40"/>
    </row>
    <row r="2822" ht="12.75">
      <c r="C2822" s="40"/>
    </row>
    <row r="2823" ht="12.75">
      <c r="C2823" s="40"/>
    </row>
    <row r="2824" ht="12.75">
      <c r="C2824" s="40"/>
    </row>
    <row r="2825" ht="12.75">
      <c r="C2825" s="40"/>
    </row>
    <row r="2826" ht="12.75">
      <c r="C2826" s="40"/>
    </row>
    <row r="2827" ht="12.75">
      <c r="C2827" s="40"/>
    </row>
    <row r="2828" ht="12.75">
      <c r="C2828" s="40"/>
    </row>
    <row r="2829" ht="12.75">
      <c r="C2829" s="40"/>
    </row>
    <row r="2830" ht="12.75">
      <c r="C2830" s="40"/>
    </row>
    <row r="2831" ht="12.75">
      <c r="C2831" s="40"/>
    </row>
    <row r="2832" ht="12.75">
      <c r="C2832" s="40"/>
    </row>
    <row r="2833" ht="12.75">
      <c r="C2833" s="40"/>
    </row>
    <row r="2834" ht="12.75">
      <c r="C2834" s="40"/>
    </row>
    <row r="2835" ht="12.75">
      <c r="C2835" s="40"/>
    </row>
    <row r="2836" ht="12.75">
      <c r="C2836" s="40"/>
    </row>
    <row r="2837" ht="12.75">
      <c r="C2837" s="40"/>
    </row>
    <row r="2838" ht="12.75">
      <c r="C2838" s="40"/>
    </row>
    <row r="2839" ht="12.75">
      <c r="C2839" s="40"/>
    </row>
    <row r="2840" ht="12.75">
      <c r="C2840" s="40"/>
    </row>
    <row r="2841" ht="12.75">
      <c r="C2841" s="40"/>
    </row>
    <row r="2842" ht="12.75">
      <c r="C2842" s="40"/>
    </row>
    <row r="2843" ht="12.75">
      <c r="C2843" s="40"/>
    </row>
    <row r="2844" ht="12.75">
      <c r="C2844" s="40"/>
    </row>
    <row r="2845" ht="12.75">
      <c r="C2845" s="40"/>
    </row>
    <row r="2846" ht="12.75">
      <c r="C2846" s="40"/>
    </row>
    <row r="2847" ht="12.75">
      <c r="C2847" s="40"/>
    </row>
    <row r="2848" ht="12.75">
      <c r="C2848" s="40"/>
    </row>
    <row r="2849" ht="12.75">
      <c r="C2849" s="40"/>
    </row>
    <row r="2850" ht="12.75">
      <c r="C2850" s="40"/>
    </row>
    <row r="2851" ht="12.75">
      <c r="C2851" s="40"/>
    </row>
    <row r="2852" ht="12.75">
      <c r="C2852" s="40"/>
    </row>
    <row r="2853" ht="12.75">
      <c r="C2853" s="40"/>
    </row>
    <row r="2854" ht="12.75">
      <c r="C2854" s="40"/>
    </row>
    <row r="2855" ht="12.75">
      <c r="C2855" s="40"/>
    </row>
    <row r="2856" ht="12.75">
      <c r="C2856" s="40"/>
    </row>
    <row r="2857" ht="12.75">
      <c r="C2857" s="40"/>
    </row>
    <row r="2858" ht="12.75">
      <c r="C2858" s="40"/>
    </row>
    <row r="2859" ht="12.75">
      <c r="C2859" s="40"/>
    </row>
    <row r="2860" ht="12.75">
      <c r="C2860" s="40"/>
    </row>
    <row r="2861" ht="12.75">
      <c r="C2861" s="40"/>
    </row>
    <row r="2862" ht="12.75">
      <c r="C2862" s="40"/>
    </row>
    <row r="2863" ht="12.75">
      <c r="C2863" s="40"/>
    </row>
    <row r="2864" ht="12.75">
      <c r="C2864" s="40"/>
    </row>
    <row r="2865" ht="12.75">
      <c r="C2865" s="40"/>
    </row>
    <row r="2866" ht="12.75">
      <c r="C2866" s="40"/>
    </row>
    <row r="2867" ht="12.75">
      <c r="C2867" s="40"/>
    </row>
    <row r="2868" ht="12.75">
      <c r="C2868" s="40"/>
    </row>
    <row r="2869" ht="12.75">
      <c r="C2869" s="40"/>
    </row>
    <row r="2870" ht="12.75">
      <c r="C2870" s="40"/>
    </row>
    <row r="2871" ht="12.75">
      <c r="C2871" s="40"/>
    </row>
    <row r="2872" ht="12.75">
      <c r="C2872" s="40"/>
    </row>
    <row r="2873" ht="12.75">
      <c r="C2873" s="40"/>
    </row>
    <row r="2874" ht="12.75">
      <c r="C2874" s="40"/>
    </row>
    <row r="2875" ht="12.75">
      <c r="C2875" s="40"/>
    </row>
    <row r="2876" ht="12.75">
      <c r="C2876" s="40"/>
    </row>
    <row r="2877" ht="12.75">
      <c r="C2877" s="40"/>
    </row>
    <row r="2878" ht="12.75">
      <c r="C2878" s="40"/>
    </row>
    <row r="2879" ht="12.75">
      <c r="C2879" s="40"/>
    </row>
    <row r="2880" ht="12.75">
      <c r="C2880" s="40"/>
    </row>
    <row r="2881" ht="12.75">
      <c r="C2881" s="40"/>
    </row>
    <row r="2882" ht="12.75">
      <c r="C2882" s="40"/>
    </row>
    <row r="2883" ht="12.75">
      <c r="C2883" s="40"/>
    </row>
    <row r="2884" ht="12.75">
      <c r="C2884" s="40"/>
    </row>
    <row r="2885" ht="12.75">
      <c r="C2885" s="40"/>
    </row>
    <row r="2886" ht="12.75">
      <c r="C2886" s="40"/>
    </row>
    <row r="2887" ht="12.75">
      <c r="C2887" s="40"/>
    </row>
    <row r="2888" ht="12.75">
      <c r="C2888" s="40"/>
    </row>
    <row r="2889" ht="12.75">
      <c r="C2889" s="40"/>
    </row>
    <row r="2890" ht="12.75">
      <c r="C2890" s="40"/>
    </row>
    <row r="2891" ht="12.75">
      <c r="C2891" s="40"/>
    </row>
    <row r="2892" ht="12.75">
      <c r="C2892" s="40"/>
    </row>
    <row r="2893" ht="12.75">
      <c r="C2893" s="40"/>
    </row>
    <row r="2894" ht="12.75">
      <c r="C2894" s="40"/>
    </row>
    <row r="2895" ht="12.75">
      <c r="C2895" s="40"/>
    </row>
    <row r="2896" ht="12.75">
      <c r="C2896" s="40"/>
    </row>
    <row r="2897" ht="12.75">
      <c r="C2897" s="40"/>
    </row>
    <row r="2898" ht="12.75">
      <c r="C2898" s="40"/>
    </row>
    <row r="2899" ht="12.75">
      <c r="C2899" s="40"/>
    </row>
    <row r="2900" ht="12.75">
      <c r="C2900" s="40"/>
    </row>
    <row r="2901" ht="12.75">
      <c r="C2901" s="40"/>
    </row>
    <row r="2902" ht="12.75">
      <c r="C2902" s="40"/>
    </row>
    <row r="2903" ht="12.75">
      <c r="C2903" s="40"/>
    </row>
    <row r="2904" ht="12.75">
      <c r="C2904" s="40"/>
    </row>
    <row r="2905" ht="12.75">
      <c r="C2905" s="40"/>
    </row>
    <row r="2906" ht="12.75">
      <c r="C2906" s="40"/>
    </row>
    <row r="2907" ht="12.75">
      <c r="C2907" s="40"/>
    </row>
    <row r="2908" ht="12.75">
      <c r="C2908" s="40"/>
    </row>
    <row r="2909" ht="12.75">
      <c r="C2909" s="40"/>
    </row>
    <row r="2910" ht="12.75">
      <c r="C2910" s="40"/>
    </row>
    <row r="2911" ht="12.75">
      <c r="C2911" s="40"/>
    </row>
    <row r="2912" ht="12.75">
      <c r="C2912" s="40"/>
    </row>
    <row r="2913" ht="12.75">
      <c r="C2913" s="40"/>
    </row>
    <row r="2914" ht="12.75">
      <c r="C2914" s="40"/>
    </row>
    <row r="2915" ht="12.75">
      <c r="C2915" s="40"/>
    </row>
    <row r="2916" ht="12.75">
      <c r="C2916" s="40"/>
    </row>
    <row r="2917" ht="12.75">
      <c r="C2917" s="40"/>
    </row>
    <row r="2918" ht="12.75">
      <c r="C2918" s="40"/>
    </row>
    <row r="2919" ht="12.75">
      <c r="C2919" s="40"/>
    </row>
    <row r="2920" ht="12.75">
      <c r="C2920" s="40"/>
    </row>
    <row r="2921" ht="12.75">
      <c r="C2921" s="40"/>
    </row>
    <row r="2922" ht="12.75">
      <c r="C2922" s="40"/>
    </row>
    <row r="2923" ht="12.75">
      <c r="C2923" s="40"/>
    </row>
    <row r="2924" ht="12.75">
      <c r="C2924" s="40"/>
    </row>
    <row r="2925" ht="12.75">
      <c r="C2925" s="40"/>
    </row>
    <row r="2926" ht="12.75">
      <c r="C2926" s="40"/>
    </row>
    <row r="2927" ht="12.75">
      <c r="C2927" s="40"/>
    </row>
    <row r="2928" ht="12.75">
      <c r="C2928" s="40"/>
    </row>
    <row r="2929" ht="12.75">
      <c r="C2929" s="40"/>
    </row>
    <row r="2930" ht="12.75">
      <c r="C2930" s="40"/>
    </row>
    <row r="2931" ht="12.75">
      <c r="C2931" s="40"/>
    </row>
    <row r="2932" ht="12.75">
      <c r="C2932" s="40"/>
    </row>
    <row r="2933" ht="12.75">
      <c r="C2933" s="40"/>
    </row>
    <row r="2934" ht="12.75">
      <c r="C2934" s="40"/>
    </row>
    <row r="2935" ht="12.75">
      <c r="C2935" s="40"/>
    </row>
    <row r="2936" ht="12.75">
      <c r="C2936" s="40"/>
    </row>
    <row r="2937" ht="12.75">
      <c r="C2937" s="40"/>
    </row>
    <row r="2938" ht="12.75">
      <c r="C2938" s="40"/>
    </row>
    <row r="2939" ht="12.75">
      <c r="C2939" s="40"/>
    </row>
    <row r="2940" ht="12.75">
      <c r="C2940" s="40"/>
    </row>
    <row r="2941" ht="12.75">
      <c r="C2941" s="40"/>
    </row>
    <row r="2942" ht="12.75">
      <c r="C2942" s="40"/>
    </row>
    <row r="2943" ht="12.75">
      <c r="C2943" s="40"/>
    </row>
    <row r="2944" ht="12.75">
      <c r="C2944" s="40"/>
    </row>
    <row r="2945" ht="12.75">
      <c r="C2945" s="40"/>
    </row>
    <row r="2946" ht="12.75">
      <c r="C2946" s="40"/>
    </row>
    <row r="2947" ht="12.75">
      <c r="C2947" s="40"/>
    </row>
    <row r="2948" ht="12.75">
      <c r="C2948" s="40"/>
    </row>
    <row r="2949" ht="12.75">
      <c r="C2949" s="40"/>
    </row>
    <row r="2950" ht="12.75">
      <c r="C2950" s="40"/>
    </row>
    <row r="2951" ht="12.75">
      <c r="C2951" s="40"/>
    </row>
    <row r="2952" ht="12.75">
      <c r="C2952" s="40"/>
    </row>
    <row r="2953" ht="12.75">
      <c r="C2953" s="40"/>
    </row>
    <row r="2954" ht="12.75">
      <c r="C2954" s="40"/>
    </row>
    <row r="2955" ht="12.75">
      <c r="C2955" s="40"/>
    </row>
    <row r="2956" ht="12.75">
      <c r="C2956" s="40"/>
    </row>
    <row r="2957" ht="12.75">
      <c r="C2957" s="40"/>
    </row>
    <row r="2958" ht="12.75">
      <c r="C2958" s="40"/>
    </row>
    <row r="2959" ht="12.75">
      <c r="C2959" s="40"/>
    </row>
    <row r="2960" ht="12.75">
      <c r="C2960" s="40"/>
    </row>
    <row r="2961" ht="12.75">
      <c r="C2961" s="40"/>
    </row>
    <row r="2962" ht="12.75">
      <c r="C2962" s="40"/>
    </row>
    <row r="2963" ht="12.75">
      <c r="C2963" s="40"/>
    </row>
    <row r="2964" ht="12.75">
      <c r="C2964" s="40"/>
    </row>
    <row r="2965" ht="12.75">
      <c r="C2965" s="40"/>
    </row>
    <row r="2966" ht="12.75">
      <c r="C2966" s="40"/>
    </row>
    <row r="2967" ht="12.75">
      <c r="C2967" s="40"/>
    </row>
    <row r="2968" ht="12.75">
      <c r="C2968" s="40"/>
    </row>
    <row r="2969" ht="12.75">
      <c r="C2969" s="40"/>
    </row>
    <row r="2970" ht="12.75">
      <c r="C2970" s="40"/>
    </row>
    <row r="2971" ht="12.75">
      <c r="C2971" s="40"/>
    </row>
    <row r="2972" ht="12.75">
      <c r="C2972" s="40"/>
    </row>
    <row r="2973" ht="12.75">
      <c r="C2973" s="40"/>
    </row>
    <row r="2974" ht="12.75">
      <c r="C2974" s="40"/>
    </row>
    <row r="2975" ht="12.75">
      <c r="C2975" s="40"/>
    </row>
    <row r="2976" ht="12.75">
      <c r="C2976" s="40"/>
    </row>
    <row r="2977" ht="12.75">
      <c r="C2977" s="40"/>
    </row>
    <row r="2978" ht="12.75">
      <c r="C2978" s="40"/>
    </row>
    <row r="2979" ht="12.75">
      <c r="C2979" s="40"/>
    </row>
    <row r="2980" ht="12.75">
      <c r="C2980" s="40"/>
    </row>
    <row r="2981" ht="12.75">
      <c r="C2981" s="40"/>
    </row>
    <row r="2982" ht="12.75">
      <c r="C2982" s="40"/>
    </row>
    <row r="2983" ht="12.75">
      <c r="C2983" s="40"/>
    </row>
    <row r="2984" ht="12.75">
      <c r="C2984" s="40"/>
    </row>
    <row r="2985" ht="12.75">
      <c r="C2985" s="40"/>
    </row>
    <row r="2986" ht="12.75">
      <c r="C2986" s="40"/>
    </row>
    <row r="2987" ht="12.75">
      <c r="C2987" s="40"/>
    </row>
    <row r="2988" ht="12.75">
      <c r="C2988" s="40"/>
    </row>
    <row r="2989" ht="12.75">
      <c r="C2989" s="40"/>
    </row>
    <row r="2990" ht="12.75">
      <c r="C2990" s="40"/>
    </row>
    <row r="2991" ht="12.75">
      <c r="C2991" s="40"/>
    </row>
    <row r="2992" ht="12.75">
      <c r="C2992" s="40"/>
    </row>
    <row r="2993" ht="12.75">
      <c r="C2993" s="40"/>
    </row>
    <row r="2994" ht="12.75">
      <c r="C2994" s="40"/>
    </row>
    <row r="2995" ht="12.75">
      <c r="C2995" s="40"/>
    </row>
    <row r="2996" ht="12.75">
      <c r="C2996" s="40"/>
    </row>
    <row r="2997" ht="12.75">
      <c r="C2997" s="40"/>
    </row>
    <row r="2998" ht="12.75">
      <c r="C2998" s="40"/>
    </row>
    <row r="2999" ht="12.75">
      <c r="C2999" s="40"/>
    </row>
    <row r="3000" ht="12.75">
      <c r="C3000" s="40"/>
    </row>
    <row r="3001" ht="12.75">
      <c r="C3001" s="40"/>
    </row>
    <row r="3002" ht="12.75">
      <c r="C3002" s="40"/>
    </row>
    <row r="3003" ht="12.75">
      <c r="C3003" s="40"/>
    </row>
    <row r="3004" ht="12.75">
      <c r="C3004" s="40"/>
    </row>
    <row r="3005" ht="12.75">
      <c r="C3005" s="40"/>
    </row>
    <row r="3006" ht="12.75">
      <c r="C3006" s="40"/>
    </row>
    <row r="3007" ht="12.75">
      <c r="C3007" s="40"/>
    </row>
    <row r="3008" ht="12.75">
      <c r="C3008" s="40"/>
    </row>
    <row r="3009" ht="12.75">
      <c r="C3009" s="40"/>
    </row>
    <row r="3010" ht="12.75">
      <c r="C3010" s="40"/>
    </row>
    <row r="3011" ht="12.75">
      <c r="C3011" s="40"/>
    </row>
    <row r="3012" ht="12.75">
      <c r="C3012" s="40"/>
    </row>
    <row r="3013" ht="12.75">
      <c r="C3013" s="40"/>
    </row>
    <row r="3014" ht="12.75">
      <c r="C3014" s="40"/>
    </row>
    <row r="3015" ht="12.75">
      <c r="C3015" s="40"/>
    </row>
    <row r="3016" ht="12.75">
      <c r="C3016" s="40"/>
    </row>
    <row r="3017" ht="12.75">
      <c r="C3017" s="40"/>
    </row>
    <row r="3018" ht="12.75">
      <c r="C3018" s="40"/>
    </row>
    <row r="3019" ht="12.75">
      <c r="C3019" s="40"/>
    </row>
    <row r="3020" ht="12.75">
      <c r="C3020" s="40"/>
    </row>
    <row r="3021" ht="12.75">
      <c r="C3021" s="40"/>
    </row>
    <row r="3022" ht="12.75">
      <c r="C3022" s="40"/>
    </row>
    <row r="3023" ht="12.75">
      <c r="C3023" s="40"/>
    </row>
    <row r="3024" ht="12.75">
      <c r="C3024" s="40"/>
    </row>
    <row r="3025" ht="12.75">
      <c r="C3025" s="40"/>
    </row>
    <row r="3026" ht="12.75">
      <c r="C3026" s="40"/>
    </row>
    <row r="3027" ht="12.75">
      <c r="C3027" s="40"/>
    </row>
    <row r="3028" ht="12.75">
      <c r="C3028" s="40"/>
    </row>
    <row r="3029" ht="12.75">
      <c r="C3029" s="40"/>
    </row>
    <row r="3030" ht="12.75">
      <c r="C3030" s="40"/>
    </row>
    <row r="3031" ht="12.75">
      <c r="C3031" s="40"/>
    </row>
    <row r="3032" ht="12.75">
      <c r="C3032" s="40"/>
    </row>
    <row r="3033" ht="12.75">
      <c r="C3033" s="40"/>
    </row>
    <row r="3034" ht="12.75">
      <c r="C3034" s="40"/>
    </row>
    <row r="3035" ht="12.75">
      <c r="C3035" s="40"/>
    </row>
    <row r="3036" ht="12.75">
      <c r="C3036" s="40"/>
    </row>
    <row r="3037" ht="12.75">
      <c r="C3037" s="40"/>
    </row>
    <row r="3038" ht="12.75">
      <c r="C3038" s="40"/>
    </row>
    <row r="3039" ht="12.75">
      <c r="C3039" s="40"/>
    </row>
    <row r="3040" ht="12.75">
      <c r="C3040" s="40"/>
    </row>
    <row r="3041" ht="12.75">
      <c r="C3041" s="40"/>
    </row>
    <row r="3042" ht="12.75">
      <c r="C3042" s="40"/>
    </row>
    <row r="3043" ht="12.75">
      <c r="C3043" s="40"/>
    </row>
    <row r="3044" ht="12.75">
      <c r="C3044" s="40"/>
    </row>
    <row r="3045" ht="12.75">
      <c r="C3045" s="40"/>
    </row>
    <row r="3046" ht="12.75">
      <c r="C3046" s="40"/>
    </row>
    <row r="3047" ht="12.75">
      <c r="C3047" s="40"/>
    </row>
    <row r="3048" ht="12.75">
      <c r="C3048" s="40"/>
    </row>
    <row r="3049" ht="12.75">
      <c r="C3049" s="40"/>
    </row>
    <row r="3050" ht="12.75">
      <c r="C3050" s="40"/>
    </row>
    <row r="3051" ht="12.75">
      <c r="C3051" s="40"/>
    </row>
    <row r="3052" ht="12.75">
      <c r="C3052" s="40"/>
    </row>
    <row r="3053" ht="12.75">
      <c r="C3053" s="40"/>
    </row>
    <row r="3054" ht="12.75">
      <c r="C3054" s="40"/>
    </row>
    <row r="3055" ht="12.75">
      <c r="C3055" s="40"/>
    </row>
    <row r="3056" ht="12.75">
      <c r="C3056" s="40"/>
    </row>
    <row r="3057" ht="12.75">
      <c r="C3057" s="40"/>
    </row>
    <row r="3058" ht="12.75">
      <c r="C3058" s="40"/>
    </row>
    <row r="3059" ht="12.75">
      <c r="C3059" s="40"/>
    </row>
    <row r="3060" ht="12.75">
      <c r="C3060" s="40"/>
    </row>
    <row r="3061" ht="12.75">
      <c r="C3061" s="40"/>
    </row>
    <row r="3062" ht="12.75">
      <c r="C3062" s="40"/>
    </row>
    <row r="3063" ht="12.75">
      <c r="C3063" s="40"/>
    </row>
    <row r="3064" ht="12.75">
      <c r="C3064" s="40"/>
    </row>
    <row r="3065" ht="12.75">
      <c r="C3065" s="40"/>
    </row>
    <row r="3066" ht="12.75">
      <c r="C3066" s="40"/>
    </row>
    <row r="3067" ht="12.75">
      <c r="C3067" s="40"/>
    </row>
    <row r="3068" ht="12.75">
      <c r="C3068" s="40"/>
    </row>
    <row r="3069" ht="12.75">
      <c r="C3069" s="40"/>
    </row>
    <row r="3070" ht="12.75">
      <c r="C3070" s="40"/>
    </row>
    <row r="3071" ht="12.75">
      <c r="C3071" s="40"/>
    </row>
    <row r="3072" ht="12.75">
      <c r="C3072" s="40"/>
    </row>
    <row r="3073" ht="12.75">
      <c r="C3073" s="40"/>
    </row>
    <row r="3074" ht="12.75">
      <c r="C3074" s="40"/>
    </row>
    <row r="3075" ht="12.75">
      <c r="C3075" s="40"/>
    </row>
    <row r="3076" ht="12.75">
      <c r="C3076" s="40"/>
    </row>
    <row r="3077" ht="12.75">
      <c r="C3077" s="40"/>
    </row>
    <row r="3078" ht="12.75">
      <c r="C3078" s="40"/>
    </row>
    <row r="3079" ht="12.75">
      <c r="C3079" s="40"/>
    </row>
    <row r="3080" ht="12.75">
      <c r="C3080" s="40"/>
    </row>
    <row r="3081" ht="12.75">
      <c r="C3081" s="40"/>
    </row>
    <row r="3082" ht="12.75">
      <c r="C3082" s="40"/>
    </row>
    <row r="3083" ht="12.75">
      <c r="C3083" s="40"/>
    </row>
    <row r="3084" ht="12.75">
      <c r="C3084" s="40"/>
    </row>
    <row r="3085" ht="12.75">
      <c r="C3085" s="40"/>
    </row>
    <row r="3086" ht="12.75">
      <c r="C3086" s="40"/>
    </row>
    <row r="3087" ht="12.75">
      <c r="C3087" s="40"/>
    </row>
    <row r="3088" ht="12.75">
      <c r="C3088" s="40"/>
    </row>
    <row r="3089" ht="12.75">
      <c r="C3089" s="40"/>
    </row>
    <row r="3090" ht="12.75">
      <c r="C3090" s="40"/>
    </row>
    <row r="3091" ht="12.75">
      <c r="C3091" s="40"/>
    </row>
    <row r="3092" ht="12.75">
      <c r="C3092" s="40"/>
    </row>
    <row r="3093" ht="12.75">
      <c r="C3093" s="40"/>
    </row>
    <row r="3094" ht="12.75">
      <c r="C3094" s="40"/>
    </row>
    <row r="3095" ht="12.75">
      <c r="C3095" s="40"/>
    </row>
    <row r="3096" ht="12.75">
      <c r="C3096" s="40"/>
    </row>
    <row r="3097" ht="12.75">
      <c r="C3097" s="40"/>
    </row>
    <row r="3098" ht="12.75">
      <c r="C3098" s="40"/>
    </row>
    <row r="3099" ht="12.75">
      <c r="C3099" s="40"/>
    </row>
    <row r="3100" ht="12.75">
      <c r="C3100" s="40"/>
    </row>
    <row r="3101" ht="12.75">
      <c r="C3101" s="40"/>
    </row>
    <row r="3102" ht="12.75">
      <c r="C3102" s="40"/>
    </row>
    <row r="3103" ht="12.75">
      <c r="C3103" s="40"/>
    </row>
    <row r="3104" ht="12.75">
      <c r="C3104" s="40"/>
    </row>
    <row r="3105" ht="12.75">
      <c r="C3105" s="40"/>
    </row>
    <row r="3106" ht="12.75">
      <c r="C3106" s="40"/>
    </row>
    <row r="3107" ht="12.75">
      <c r="C3107" s="40"/>
    </row>
    <row r="3108" ht="12.75">
      <c r="C3108" s="40"/>
    </row>
    <row r="3109" ht="12.75">
      <c r="C3109" s="40"/>
    </row>
    <row r="3110" ht="12.75">
      <c r="C3110" s="40"/>
    </row>
    <row r="3111" ht="12.75">
      <c r="C3111" s="40"/>
    </row>
    <row r="3112" ht="12.75">
      <c r="C3112" s="40"/>
    </row>
    <row r="3113" ht="12.75">
      <c r="C3113" s="40"/>
    </row>
    <row r="3114" ht="12.75">
      <c r="C3114" s="40"/>
    </row>
    <row r="3115" ht="12.75">
      <c r="C3115" s="40"/>
    </row>
    <row r="3116" ht="12.75">
      <c r="C3116" s="40"/>
    </row>
    <row r="3117" ht="12.75">
      <c r="C3117" s="40"/>
    </row>
    <row r="3118" ht="12.75">
      <c r="C3118" s="40"/>
    </row>
    <row r="3119" ht="12.75">
      <c r="C3119" s="40"/>
    </row>
    <row r="3120" ht="12.75">
      <c r="C3120" s="40"/>
    </row>
    <row r="3121" ht="12.75">
      <c r="C3121" s="40"/>
    </row>
    <row r="3122" ht="12.75">
      <c r="C3122" s="40"/>
    </row>
    <row r="3123" ht="12.75">
      <c r="C3123" s="40"/>
    </row>
    <row r="3124" ht="12.75">
      <c r="C3124" s="40"/>
    </row>
    <row r="3125" ht="12.75">
      <c r="C3125" s="40"/>
    </row>
    <row r="3126" ht="12.75">
      <c r="C3126" s="40"/>
    </row>
    <row r="3127" ht="12.75">
      <c r="C3127" s="40"/>
    </row>
    <row r="3128" ht="12.75">
      <c r="C3128" s="40"/>
    </row>
    <row r="3129" ht="12.75">
      <c r="C3129" s="40"/>
    </row>
    <row r="3130" ht="12.75">
      <c r="C3130" s="40"/>
    </row>
    <row r="3131" ht="12.75">
      <c r="C3131" s="40"/>
    </row>
    <row r="3132" ht="12.75">
      <c r="C3132" s="40"/>
    </row>
    <row r="3133" ht="12.75">
      <c r="C3133" s="40"/>
    </row>
    <row r="3134" ht="12.75">
      <c r="C3134" s="40"/>
    </row>
    <row r="3135" ht="12.75">
      <c r="C3135" s="40"/>
    </row>
    <row r="3136" ht="12.75">
      <c r="C3136" s="40"/>
    </row>
    <row r="3137" ht="12.75">
      <c r="C3137" s="40"/>
    </row>
    <row r="3138" ht="12.75">
      <c r="C3138" s="40"/>
    </row>
    <row r="3139" ht="12.75">
      <c r="C3139" s="40"/>
    </row>
    <row r="3140" ht="12.75">
      <c r="C3140" s="40"/>
    </row>
    <row r="3141" ht="12.75">
      <c r="C3141" s="40"/>
    </row>
    <row r="3142" ht="12.75">
      <c r="C3142" s="40"/>
    </row>
    <row r="3143" ht="12.75">
      <c r="C3143" s="40"/>
    </row>
    <row r="3144" ht="12.75">
      <c r="C3144" s="40"/>
    </row>
    <row r="3145" ht="12.75">
      <c r="C3145" s="40"/>
    </row>
    <row r="3146" ht="12.75">
      <c r="C3146" s="40"/>
    </row>
    <row r="3147" ht="12.75">
      <c r="C3147" s="40"/>
    </row>
    <row r="3148" ht="12.75">
      <c r="C3148" s="40"/>
    </row>
    <row r="3149" ht="12.75">
      <c r="C3149" s="40"/>
    </row>
    <row r="3150" ht="12.75">
      <c r="C3150" s="40"/>
    </row>
    <row r="3151" ht="12.75">
      <c r="C3151" s="40"/>
    </row>
    <row r="3152" ht="12.75">
      <c r="C3152" s="40"/>
    </row>
    <row r="3153" ht="12.75">
      <c r="C3153" s="40"/>
    </row>
    <row r="3154" ht="12.75">
      <c r="C3154" s="40"/>
    </row>
    <row r="3155" ht="12.75">
      <c r="C3155" s="40"/>
    </row>
    <row r="3156" ht="12.75">
      <c r="C3156" s="40"/>
    </row>
    <row r="3157" ht="12.75">
      <c r="C3157" s="40"/>
    </row>
    <row r="3158" ht="12.75">
      <c r="C3158" s="40"/>
    </row>
    <row r="3159" ht="12.75">
      <c r="C3159" s="40"/>
    </row>
    <row r="3160" ht="12.75">
      <c r="C3160" s="40"/>
    </row>
    <row r="3161" ht="12.75">
      <c r="C3161" s="40"/>
    </row>
    <row r="3162" ht="12.75">
      <c r="C3162" s="40"/>
    </row>
    <row r="3163" ht="12.75">
      <c r="C3163" s="40"/>
    </row>
    <row r="3164" ht="12.75">
      <c r="C3164" s="40"/>
    </row>
    <row r="3165" ht="12.75">
      <c r="C3165" s="40"/>
    </row>
    <row r="3166" ht="12.75">
      <c r="C3166" s="40"/>
    </row>
    <row r="3167" ht="12.75">
      <c r="C3167" s="40"/>
    </row>
    <row r="3168" ht="12.75">
      <c r="C3168" s="40"/>
    </row>
    <row r="3169" ht="12.75">
      <c r="C3169" s="40"/>
    </row>
    <row r="3170" ht="12.75">
      <c r="C3170" s="40"/>
    </row>
    <row r="3171" ht="12.75">
      <c r="C3171" s="40"/>
    </row>
    <row r="3172" ht="12.75">
      <c r="C3172" s="40"/>
    </row>
    <row r="3173" ht="12.75">
      <c r="C3173" s="40"/>
    </row>
    <row r="3174" ht="12.75">
      <c r="C3174" s="40"/>
    </row>
    <row r="3175" ht="12.75">
      <c r="C3175" s="40"/>
    </row>
    <row r="3176" ht="12.75">
      <c r="C3176" s="40"/>
    </row>
    <row r="3177" ht="12.75">
      <c r="C3177" s="40"/>
    </row>
    <row r="3178" ht="12.75">
      <c r="C3178" s="40"/>
    </row>
    <row r="3179" ht="12.75">
      <c r="C3179" s="40"/>
    </row>
    <row r="3180" ht="12.75">
      <c r="C3180" s="40"/>
    </row>
    <row r="3181" ht="12.75">
      <c r="C3181" s="40"/>
    </row>
    <row r="3182" ht="12.75">
      <c r="C3182" s="40"/>
    </row>
    <row r="3183" ht="12.75">
      <c r="C3183" s="40"/>
    </row>
    <row r="3184" ht="12.75">
      <c r="C3184" s="40"/>
    </row>
    <row r="3185" ht="12.75">
      <c r="C3185" s="40"/>
    </row>
    <row r="3186" ht="12.75">
      <c r="C3186" s="40"/>
    </row>
    <row r="3187" ht="12.75">
      <c r="C3187" s="40"/>
    </row>
    <row r="3188" ht="12.75">
      <c r="C3188" s="40"/>
    </row>
    <row r="3189" ht="12.75">
      <c r="C3189" s="40"/>
    </row>
    <row r="3190" ht="12.75">
      <c r="C3190" s="40"/>
    </row>
    <row r="3191" ht="12.75">
      <c r="C3191" s="40"/>
    </row>
    <row r="3192" ht="12.75">
      <c r="C3192" s="40"/>
    </row>
    <row r="3193" ht="12.75">
      <c r="C3193" s="40"/>
    </row>
    <row r="3194" ht="12.75">
      <c r="C3194" s="40"/>
    </row>
    <row r="3195" ht="12.75">
      <c r="C3195" s="40"/>
    </row>
    <row r="3196" ht="12.75">
      <c r="C3196" s="40"/>
    </row>
    <row r="3197" ht="12.75">
      <c r="C3197" s="40"/>
    </row>
    <row r="3198" ht="12.75">
      <c r="C3198" s="40"/>
    </row>
    <row r="3199" ht="12.75">
      <c r="C3199" s="40"/>
    </row>
    <row r="3200" ht="12.75">
      <c r="C3200" s="40"/>
    </row>
    <row r="3201" ht="12.75">
      <c r="C3201" s="40"/>
    </row>
    <row r="3202" ht="12.75">
      <c r="C3202" s="40"/>
    </row>
    <row r="3203" ht="12.75">
      <c r="C3203" s="40"/>
    </row>
    <row r="3204" ht="12.75">
      <c r="C3204" s="40"/>
    </row>
    <row r="3205" ht="12.75">
      <c r="C3205" s="40"/>
    </row>
    <row r="3206" ht="12.75">
      <c r="C3206" s="40"/>
    </row>
    <row r="3207" ht="12.75">
      <c r="C3207" s="40"/>
    </row>
    <row r="3208" ht="12.75">
      <c r="C3208" s="40"/>
    </row>
    <row r="3209" ht="12.75">
      <c r="C3209" s="40"/>
    </row>
    <row r="3210" ht="12.75">
      <c r="C3210" s="40"/>
    </row>
    <row r="3211" ht="12.75">
      <c r="C3211" s="40"/>
    </row>
    <row r="3212" ht="12.75">
      <c r="C3212" s="40"/>
    </row>
    <row r="3213" ht="12.75">
      <c r="C3213" s="40"/>
    </row>
    <row r="3214" ht="12.75">
      <c r="C3214" s="40"/>
    </row>
    <row r="3215" ht="12.75">
      <c r="C3215" s="40"/>
    </row>
    <row r="3216" ht="12.75">
      <c r="C3216" s="40"/>
    </row>
    <row r="3217" ht="12.75">
      <c r="C3217" s="40"/>
    </row>
    <row r="3218" ht="12.75">
      <c r="C3218" s="40"/>
    </row>
    <row r="3219" ht="12.75">
      <c r="C3219" s="40"/>
    </row>
    <row r="3220" ht="12.75">
      <c r="C3220" s="40"/>
    </row>
    <row r="3221" ht="12.75">
      <c r="C3221" s="40"/>
    </row>
    <row r="3222" ht="12.75">
      <c r="C3222" s="40"/>
    </row>
    <row r="3223" ht="12.75">
      <c r="C3223" s="40"/>
    </row>
    <row r="3224" ht="12.75">
      <c r="C3224" s="40"/>
    </row>
    <row r="3225" ht="12.75">
      <c r="C3225" s="40"/>
    </row>
    <row r="3226" ht="12.75">
      <c r="C3226" s="40"/>
    </row>
    <row r="3227" ht="12.75">
      <c r="C3227" s="40"/>
    </row>
    <row r="3228" ht="12.75">
      <c r="C3228" s="40"/>
    </row>
    <row r="3229" ht="12.75">
      <c r="C3229" s="40"/>
    </row>
    <row r="3230" ht="12.75">
      <c r="C3230" s="40"/>
    </row>
    <row r="3231" ht="12.75">
      <c r="C3231" s="40"/>
    </row>
    <row r="3232" ht="12.75">
      <c r="C3232" s="40"/>
    </row>
    <row r="3233" ht="12.75">
      <c r="C3233" s="40"/>
    </row>
    <row r="3234" ht="12.75">
      <c r="C3234" s="40"/>
    </row>
    <row r="3235" ht="12.75">
      <c r="C3235" s="40"/>
    </row>
    <row r="3236" ht="12.75">
      <c r="C3236" s="40"/>
    </row>
    <row r="3237" ht="12.75">
      <c r="C3237" s="40"/>
    </row>
    <row r="3238" ht="12.75">
      <c r="C3238" s="40"/>
    </row>
    <row r="3239" ht="12.75">
      <c r="C3239" s="40"/>
    </row>
    <row r="3240" ht="12.75">
      <c r="C3240" s="40"/>
    </row>
    <row r="3241" ht="12.75">
      <c r="C3241" s="40"/>
    </row>
    <row r="3242" ht="12.75">
      <c r="C3242" s="40"/>
    </row>
    <row r="3243" ht="12.75">
      <c r="C3243" s="40"/>
    </row>
    <row r="3244" ht="12.75">
      <c r="C3244" s="40"/>
    </row>
    <row r="3245" ht="12.75">
      <c r="C3245" s="40"/>
    </row>
    <row r="3246" ht="12.75">
      <c r="C3246" s="40"/>
    </row>
    <row r="3247" ht="12.75">
      <c r="C3247" s="40"/>
    </row>
    <row r="3248" ht="12.75">
      <c r="C3248" s="40"/>
    </row>
    <row r="3249" ht="12.75">
      <c r="C3249" s="40"/>
    </row>
    <row r="3250" ht="12.75">
      <c r="C3250" s="40"/>
    </row>
    <row r="3251" ht="12.75">
      <c r="C3251" s="40"/>
    </row>
    <row r="3252" ht="12.75">
      <c r="C3252" s="40"/>
    </row>
    <row r="3253" ht="12.75">
      <c r="C3253" s="40"/>
    </row>
    <row r="3254" ht="12.75">
      <c r="C3254" s="40"/>
    </row>
    <row r="3255" ht="12.75">
      <c r="C3255" s="40"/>
    </row>
    <row r="3256" ht="12.75">
      <c r="C3256" s="40"/>
    </row>
    <row r="3257" ht="12.75">
      <c r="C3257" s="40"/>
    </row>
    <row r="3258" ht="12.75">
      <c r="C3258" s="40"/>
    </row>
    <row r="3259" ht="12.75">
      <c r="C3259" s="40"/>
    </row>
    <row r="3260" ht="12.75">
      <c r="C3260" s="40"/>
    </row>
    <row r="3261" ht="12.75">
      <c r="C3261" s="40"/>
    </row>
    <row r="3262" ht="12.75">
      <c r="C3262" s="40"/>
    </row>
    <row r="3263" ht="12.75">
      <c r="C3263" s="40"/>
    </row>
    <row r="3264" ht="12.75">
      <c r="C3264" s="40"/>
    </row>
    <row r="3265" ht="12.75">
      <c r="C3265" s="40"/>
    </row>
    <row r="3266" ht="12.75">
      <c r="C3266" s="40"/>
    </row>
    <row r="3267" ht="12.75">
      <c r="C3267" s="40"/>
    </row>
    <row r="3268" ht="12.75">
      <c r="C3268" s="40"/>
    </row>
    <row r="3269" ht="12.75">
      <c r="C3269" s="40"/>
    </row>
    <row r="3270" ht="12.75">
      <c r="C3270" s="40"/>
    </row>
    <row r="3271" ht="12.75">
      <c r="C3271" s="40"/>
    </row>
    <row r="3272" ht="12.75">
      <c r="C3272" s="40"/>
    </row>
    <row r="3273" ht="12.75">
      <c r="C3273" s="40"/>
    </row>
    <row r="3274" ht="12.75">
      <c r="C3274" s="40"/>
    </row>
    <row r="3275" ht="12.75">
      <c r="C3275" s="40"/>
    </row>
    <row r="3276" ht="12.75">
      <c r="C3276" s="40"/>
    </row>
    <row r="3277" ht="12.75">
      <c r="C3277" s="40"/>
    </row>
    <row r="3278" ht="12.75">
      <c r="C3278" s="40"/>
    </row>
    <row r="3279" ht="12.75">
      <c r="C3279" s="40"/>
    </row>
    <row r="3280" ht="12.75">
      <c r="C3280" s="40"/>
    </row>
    <row r="3281" ht="12.75">
      <c r="C3281" s="40"/>
    </row>
    <row r="3282" ht="12.75">
      <c r="C3282" s="40"/>
    </row>
    <row r="3283" ht="12.75">
      <c r="C3283" s="40"/>
    </row>
    <row r="3284" ht="12.75">
      <c r="C3284" s="40"/>
    </row>
    <row r="3285" ht="12.75">
      <c r="C3285" s="40"/>
    </row>
    <row r="3286" ht="12.75">
      <c r="C3286" s="40"/>
    </row>
    <row r="3287" ht="12.75">
      <c r="C3287" s="40"/>
    </row>
    <row r="3288" ht="12.75">
      <c r="C3288" s="40"/>
    </row>
    <row r="3289" ht="12.75">
      <c r="C3289" s="40"/>
    </row>
    <row r="3290" ht="12.75">
      <c r="C3290" s="40"/>
    </row>
    <row r="3291" ht="12.75">
      <c r="C3291" s="40"/>
    </row>
    <row r="3292" ht="12.75">
      <c r="C3292" s="40"/>
    </row>
    <row r="3293" ht="12.75">
      <c r="C3293" s="40"/>
    </row>
    <row r="3294" ht="12.75">
      <c r="C3294" s="40"/>
    </row>
    <row r="3295" ht="12.75">
      <c r="C3295" s="40"/>
    </row>
    <row r="3296" ht="12.75">
      <c r="C3296" s="40"/>
    </row>
    <row r="3297" ht="12.75">
      <c r="C3297" s="40"/>
    </row>
    <row r="3298" ht="12.75">
      <c r="C3298" s="40"/>
    </row>
    <row r="3299" ht="12.75">
      <c r="C3299" s="40"/>
    </row>
    <row r="3300" ht="12.75">
      <c r="C3300" s="40"/>
    </row>
    <row r="3301" ht="12.75">
      <c r="C3301" s="40"/>
    </row>
    <row r="3302" ht="12.75">
      <c r="C3302" s="40"/>
    </row>
    <row r="3303" ht="12.75">
      <c r="C3303" s="40"/>
    </row>
    <row r="3304" ht="12.75">
      <c r="C3304" s="40"/>
    </row>
    <row r="3305" ht="12.75">
      <c r="C3305" s="40"/>
    </row>
    <row r="3306" ht="12.75">
      <c r="C3306" s="40"/>
    </row>
    <row r="3307" ht="12.75">
      <c r="C3307" s="40"/>
    </row>
    <row r="3308" ht="12.75">
      <c r="C3308" s="40"/>
    </row>
    <row r="3309" ht="12.75">
      <c r="C3309" s="40"/>
    </row>
    <row r="3310" ht="12.75">
      <c r="C3310" s="40"/>
    </row>
    <row r="3311" ht="12.75">
      <c r="C3311" s="40"/>
    </row>
    <row r="3312" ht="12.75">
      <c r="C3312" s="40"/>
    </row>
    <row r="3313" ht="12.75">
      <c r="C3313" s="40"/>
    </row>
    <row r="3314" ht="12.75">
      <c r="C3314" s="40"/>
    </row>
    <row r="3315" ht="12.75">
      <c r="C3315" s="40"/>
    </row>
    <row r="3316" ht="12.75">
      <c r="C3316" s="40"/>
    </row>
    <row r="3317" ht="12.75">
      <c r="C3317" s="40"/>
    </row>
    <row r="3318" ht="12.75">
      <c r="C3318" s="40"/>
    </row>
    <row r="3319" ht="12.75">
      <c r="C3319" s="40"/>
    </row>
    <row r="3320" ht="12.75">
      <c r="C3320" s="40"/>
    </row>
    <row r="3321" ht="12.75">
      <c r="C3321" s="40"/>
    </row>
    <row r="3322" ht="12.75">
      <c r="C3322" s="40"/>
    </row>
    <row r="3323" ht="12.75">
      <c r="C3323" s="40"/>
    </row>
    <row r="3324" ht="12.75">
      <c r="C3324" s="40"/>
    </row>
    <row r="3325" ht="12.75">
      <c r="C3325" s="40"/>
    </row>
    <row r="3326" ht="12.75">
      <c r="C3326" s="40"/>
    </row>
    <row r="3327" ht="12.75">
      <c r="C3327" s="40"/>
    </row>
    <row r="3328" ht="12.75">
      <c r="C3328" s="40"/>
    </row>
    <row r="3329" ht="12.75">
      <c r="C3329" s="40"/>
    </row>
    <row r="3330" ht="12.75">
      <c r="C3330" s="40"/>
    </row>
    <row r="3331" ht="12.75">
      <c r="C3331" s="40"/>
    </row>
    <row r="3332" ht="12.75">
      <c r="C3332" s="40"/>
    </row>
    <row r="3333" ht="12.75">
      <c r="C3333" s="40"/>
    </row>
    <row r="3334" ht="12.75">
      <c r="C3334" s="40"/>
    </row>
    <row r="3335" ht="12.75">
      <c r="C3335" s="40"/>
    </row>
    <row r="3336" ht="12.75">
      <c r="C3336" s="40"/>
    </row>
    <row r="3337" ht="12.75">
      <c r="C3337" s="40"/>
    </row>
    <row r="3338" ht="12.75">
      <c r="C3338" s="40"/>
    </row>
    <row r="3339" ht="12.75">
      <c r="C3339" s="40"/>
    </row>
    <row r="3340" ht="12.75">
      <c r="C3340" s="40"/>
    </row>
    <row r="3341" ht="12.75">
      <c r="C3341" s="40"/>
    </row>
    <row r="3342" ht="12.75">
      <c r="C3342" s="40"/>
    </row>
    <row r="3343" ht="12.75">
      <c r="C3343" s="40"/>
    </row>
    <row r="3344" ht="12.75">
      <c r="C3344" s="40"/>
    </row>
    <row r="3345" ht="12.75">
      <c r="C3345" s="40"/>
    </row>
    <row r="3346" ht="12.75">
      <c r="C3346" s="40"/>
    </row>
    <row r="3347" ht="12.75">
      <c r="C3347" s="40"/>
    </row>
    <row r="3348" ht="12.75">
      <c r="C3348" s="40"/>
    </row>
    <row r="3349" ht="12.75">
      <c r="C3349" s="40"/>
    </row>
    <row r="3350" ht="12.75">
      <c r="C3350" s="40"/>
    </row>
    <row r="3351" ht="12.75">
      <c r="C3351" s="40"/>
    </row>
    <row r="3352" ht="12.75">
      <c r="C3352" s="40"/>
    </row>
    <row r="3353" ht="12.75">
      <c r="C3353" s="40"/>
    </row>
    <row r="3354" ht="12.75">
      <c r="C3354" s="40"/>
    </row>
    <row r="3355" ht="12.75">
      <c r="C3355" s="40"/>
    </row>
    <row r="3356" ht="12.75">
      <c r="C3356" s="40"/>
    </row>
    <row r="3357" ht="12.75">
      <c r="C3357" s="40"/>
    </row>
    <row r="3358" ht="12.75">
      <c r="C3358" s="40"/>
    </row>
    <row r="3359" ht="12.75">
      <c r="C3359" s="40"/>
    </row>
    <row r="3360" ht="12.75">
      <c r="C3360" s="40"/>
    </row>
    <row r="3361" ht="12.75">
      <c r="C3361" s="40"/>
    </row>
    <row r="3362" ht="12.75">
      <c r="C3362" s="40"/>
    </row>
    <row r="3363" ht="12.75">
      <c r="C3363" s="40"/>
    </row>
    <row r="3364" ht="12.75">
      <c r="C3364" s="40"/>
    </row>
    <row r="3365" ht="12.75">
      <c r="C3365" s="40"/>
    </row>
    <row r="3366" ht="12.75">
      <c r="C3366" s="40"/>
    </row>
    <row r="3367" ht="12.75">
      <c r="C3367" s="40"/>
    </row>
    <row r="3368" ht="12.75">
      <c r="C3368" s="40"/>
    </row>
    <row r="3369" ht="12.75">
      <c r="C3369" s="40"/>
    </row>
    <row r="3370" ht="12.75">
      <c r="C3370" s="40"/>
    </row>
    <row r="3371" ht="12.75">
      <c r="C3371" s="40"/>
    </row>
    <row r="3372" ht="12.75">
      <c r="C3372" s="40"/>
    </row>
    <row r="3373" ht="12.75">
      <c r="C3373" s="40"/>
    </row>
    <row r="3374" ht="12.75">
      <c r="C3374" s="40"/>
    </row>
    <row r="3375" ht="12.75">
      <c r="C3375" s="40"/>
    </row>
    <row r="3376" ht="12.75">
      <c r="C3376" s="40"/>
    </row>
    <row r="3377" ht="12.75">
      <c r="C3377" s="40"/>
    </row>
    <row r="3378" ht="12.75">
      <c r="C3378" s="40"/>
    </row>
    <row r="3379" ht="12.75">
      <c r="C3379" s="40"/>
    </row>
    <row r="3380" ht="12.75">
      <c r="C3380" s="40"/>
    </row>
    <row r="3381" ht="12.75">
      <c r="C3381" s="40"/>
    </row>
    <row r="3382" ht="12.75">
      <c r="C3382" s="40"/>
    </row>
    <row r="3383" ht="12.75">
      <c r="C3383" s="40"/>
    </row>
    <row r="3384" ht="12.75">
      <c r="C3384" s="40"/>
    </row>
    <row r="3385" ht="12.75">
      <c r="C3385" s="40"/>
    </row>
    <row r="3386" ht="12.75">
      <c r="C3386" s="40"/>
    </row>
    <row r="3387" ht="12.75">
      <c r="C3387" s="40"/>
    </row>
    <row r="3388" ht="12.75">
      <c r="C3388" s="40"/>
    </row>
    <row r="3389" ht="12.75">
      <c r="C3389" s="40"/>
    </row>
    <row r="3390" ht="12.75">
      <c r="C3390" s="40"/>
    </row>
    <row r="3391" ht="12.75">
      <c r="C3391" s="40"/>
    </row>
    <row r="3392" ht="12.75">
      <c r="C3392" s="40"/>
    </row>
    <row r="3393" ht="12.75">
      <c r="C3393" s="40"/>
    </row>
    <row r="3394" ht="12.75">
      <c r="C3394" s="40"/>
    </row>
    <row r="3395" ht="12.75">
      <c r="C3395" s="40"/>
    </row>
    <row r="3396" ht="12.75">
      <c r="C3396" s="40"/>
    </row>
    <row r="3397" ht="12.75">
      <c r="C3397" s="40"/>
    </row>
    <row r="3398" ht="12.75">
      <c r="C3398" s="40"/>
    </row>
    <row r="3399" ht="12.75">
      <c r="C3399" s="40"/>
    </row>
    <row r="3400" ht="12.75">
      <c r="C3400" s="40"/>
    </row>
    <row r="3401" ht="12.75">
      <c r="C3401" s="40"/>
    </row>
    <row r="3402" ht="12.75">
      <c r="C3402" s="40"/>
    </row>
    <row r="3403" ht="12.75">
      <c r="C3403" s="40"/>
    </row>
    <row r="3404" ht="12.75">
      <c r="C3404" s="40"/>
    </row>
    <row r="3405" ht="12.75">
      <c r="C3405" s="40"/>
    </row>
    <row r="3406" ht="12.75">
      <c r="C3406" s="40"/>
    </row>
    <row r="3407" ht="12.75">
      <c r="C3407" s="40"/>
    </row>
    <row r="3408" ht="12.75">
      <c r="C3408" s="40"/>
    </row>
    <row r="3409" ht="12.75">
      <c r="C3409" s="40"/>
    </row>
    <row r="3410" ht="12.75">
      <c r="C3410" s="40"/>
    </row>
    <row r="3411" ht="12.75">
      <c r="C3411" s="40"/>
    </row>
    <row r="3412" ht="12.75">
      <c r="C3412" s="40"/>
    </row>
    <row r="3413" ht="12.75">
      <c r="C3413" s="40"/>
    </row>
    <row r="3414" ht="12.75">
      <c r="C3414" s="40"/>
    </row>
    <row r="3415" ht="12.75">
      <c r="C3415" s="40"/>
    </row>
    <row r="3416" ht="12.75">
      <c r="C3416" s="40"/>
    </row>
    <row r="3417" ht="12.75">
      <c r="C3417" s="40"/>
    </row>
    <row r="3418" ht="12.75">
      <c r="C3418" s="40"/>
    </row>
    <row r="3419" ht="12.75">
      <c r="C3419" s="40"/>
    </row>
    <row r="3420" ht="12.75">
      <c r="C3420" s="40"/>
    </row>
    <row r="3421" ht="12.75">
      <c r="C3421" s="40"/>
    </row>
    <row r="3422" ht="12.75">
      <c r="C3422" s="40"/>
    </row>
    <row r="3423" ht="12.75">
      <c r="C3423" s="40"/>
    </row>
    <row r="3424" ht="12.75">
      <c r="C3424" s="40"/>
    </row>
    <row r="3425" ht="12.75">
      <c r="C3425" s="40"/>
    </row>
    <row r="3426" ht="12.75">
      <c r="C3426" s="40"/>
    </row>
    <row r="3427" ht="12.75">
      <c r="C3427" s="40"/>
    </row>
    <row r="3428" ht="12.75">
      <c r="C3428" s="40"/>
    </row>
    <row r="3429" ht="12.75">
      <c r="C3429" s="40"/>
    </row>
    <row r="3430" ht="12.75">
      <c r="C3430" s="40"/>
    </row>
    <row r="3431" ht="12.75">
      <c r="C3431" s="40"/>
    </row>
    <row r="3432" ht="12.75">
      <c r="C3432" s="40"/>
    </row>
    <row r="3433" ht="12.75">
      <c r="C3433" s="40"/>
    </row>
    <row r="3434" ht="12.75">
      <c r="C3434" s="40"/>
    </row>
    <row r="3435" ht="12.75">
      <c r="C3435" s="40"/>
    </row>
    <row r="3436" ht="12.75">
      <c r="C3436" s="40"/>
    </row>
    <row r="3437" ht="12.75">
      <c r="C3437" s="40"/>
    </row>
    <row r="3438" ht="12.75">
      <c r="C3438" s="40"/>
    </row>
    <row r="3439" ht="12.75">
      <c r="C3439" s="40"/>
    </row>
    <row r="3440" ht="12.75">
      <c r="C3440" s="40"/>
    </row>
    <row r="3441" ht="12.75">
      <c r="C3441" s="40"/>
    </row>
    <row r="3442" ht="12.75">
      <c r="C3442" s="40"/>
    </row>
    <row r="3443" ht="12.75">
      <c r="C3443" s="40"/>
    </row>
    <row r="3444" ht="12.75">
      <c r="C3444" s="40"/>
    </row>
    <row r="3445" ht="12.75">
      <c r="C3445" s="40"/>
    </row>
    <row r="3446" ht="12.75">
      <c r="C3446" s="40"/>
    </row>
    <row r="3447" ht="12.75">
      <c r="C3447" s="40"/>
    </row>
    <row r="3448" ht="12.75">
      <c r="C3448" s="40"/>
    </row>
    <row r="3449" ht="12.75">
      <c r="C3449" s="40"/>
    </row>
    <row r="3450" ht="12.75">
      <c r="C3450" s="40"/>
    </row>
    <row r="3451" ht="12.75">
      <c r="C3451" s="40"/>
    </row>
    <row r="3452" ht="12.75">
      <c r="C3452" s="40"/>
    </row>
    <row r="3453" ht="12.75">
      <c r="C3453" s="40"/>
    </row>
    <row r="3454" ht="12.75">
      <c r="C3454" s="40"/>
    </row>
    <row r="3455" ht="12.75">
      <c r="C3455" s="40"/>
    </row>
    <row r="3456" ht="12.75">
      <c r="C3456" s="40"/>
    </row>
    <row r="3457" ht="12.75">
      <c r="C3457" s="40"/>
    </row>
    <row r="3458" ht="12.75">
      <c r="C3458" s="40"/>
    </row>
    <row r="3459" ht="12.75">
      <c r="C3459" s="40"/>
    </row>
    <row r="3460" ht="12.75">
      <c r="C3460" s="40"/>
    </row>
    <row r="3461" ht="12.75">
      <c r="C3461" s="40"/>
    </row>
    <row r="3462" ht="12.75">
      <c r="C3462" s="40"/>
    </row>
    <row r="3463" ht="12.75">
      <c r="C3463" s="40"/>
    </row>
    <row r="3464" ht="12.75">
      <c r="C3464" s="40"/>
    </row>
    <row r="3465" ht="12.75">
      <c r="C3465" s="40"/>
    </row>
    <row r="3466" ht="12.75">
      <c r="C3466" s="40"/>
    </row>
    <row r="3467" ht="12.75">
      <c r="C3467" s="40"/>
    </row>
    <row r="3468" ht="12.75">
      <c r="C3468" s="40"/>
    </row>
    <row r="3469" ht="12.75">
      <c r="C3469" s="40"/>
    </row>
    <row r="3470" ht="12.75">
      <c r="C3470" s="40"/>
    </row>
    <row r="3471" ht="12.75">
      <c r="C3471" s="40"/>
    </row>
    <row r="3472" ht="12.75">
      <c r="C3472" s="40"/>
    </row>
    <row r="3473" ht="12.75">
      <c r="C3473" s="40"/>
    </row>
    <row r="3474" ht="12.75">
      <c r="C3474" s="40"/>
    </row>
    <row r="3475" ht="12.75">
      <c r="C3475" s="40"/>
    </row>
    <row r="3476" ht="12.75">
      <c r="C3476" s="40"/>
    </row>
    <row r="3477" ht="12.75">
      <c r="C3477" s="40"/>
    </row>
    <row r="3478" ht="12.75">
      <c r="C3478" s="40"/>
    </row>
    <row r="3479" ht="12.75">
      <c r="C3479" s="40"/>
    </row>
    <row r="3480" ht="12.75">
      <c r="C3480" s="40"/>
    </row>
    <row r="3481" ht="12.75">
      <c r="C3481" s="40"/>
    </row>
    <row r="3482" ht="12.75">
      <c r="C3482" s="40"/>
    </row>
    <row r="3483" ht="12.75">
      <c r="C3483" s="40"/>
    </row>
    <row r="3484" ht="12.75">
      <c r="C3484" s="40"/>
    </row>
    <row r="3485" ht="12.75">
      <c r="C3485" s="40"/>
    </row>
    <row r="3486" ht="12.75">
      <c r="C3486" s="40"/>
    </row>
    <row r="3487" ht="12.75">
      <c r="C3487" s="40"/>
    </row>
    <row r="3488" ht="12.75">
      <c r="C3488" s="40"/>
    </row>
    <row r="3489" ht="12.75">
      <c r="C3489" s="40"/>
    </row>
    <row r="3490" ht="12.75">
      <c r="C3490" s="40"/>
    </row>
    <row r="3491" ht="12.75">
      <c r="C3491" s="40"/>
    </row>
    <row r="3492" ht="12.75">
      <c r="C3492" s="40"/>
    </row>
    <row r="3493" ht="12.75">
      <c r="C3493" s="40"/>
    </row>
    <row r="3494" ht="12.75">
      <c r="C3494" s="40"/>
    </row>
    <row r="3495" ht="12.75">
      <c r="C3495" s="40"/>
    </row>
    <row r="3496" ht="12.75">
      <c r="C3496" s="40"/>
    </row>
    <row r="3497" ht="12.75">
      <c r="C3497" s="40"/>
    </row>
    <row r="3498" ht="12.75">
      <c r="C3498" s="40"/>
    </row>
    <row r="3499" ht="12.75">
      <c r="C3499" s="40"/>
    </row>
    <row r="3500" ht="12.75">
      <c r="C3500" s="40"/>
    </row>
    <row r="3501" ht="12.75">
      <c r="C3501" s="40"/>
    </row>
    <row r="3502" ht="12.75">
      <c r="C3502" s="40"/>
    </row>
    <row r="3503" ht="12.75">
      <c r="C3503" s="40"/>
    </row>
    <row r="3504" ht="12.75">
      <c r="C3504" s="40"/>
    </row>
    <row r="3505" ht="12.75">
      <c r="C3505" s="40"/>
    </row>
    <row r="3506" ht="12.75">
      <c r="C3506" s="40"/>
    </row>
    <row r="3507" ht="12.75">
      <c r="C3507" s="40"/>
    </row>
    <row r="3508" ht="12.75">
      <c r="C3508" s="40"/>
    </row>
    <row r="3509" ht="12.75">
      <c r="C3509" s="40"/>
    </row>
    <row r="3510" ht="12.75">
      <c r="C3510" s="40"/>
    </row>
    <row r="3511" ht="12.75">
      <c r="C3511" s="40"/>
    </row>
    <row r="3512" ht="12.75">
      <c r="C3512" s="40"/>
    </row>
    <row r="3513" ht="12.75">
      <c r="C3513" s="40"/>
    </row>
    <row r="3514" ht="12.75">
      <c r="C3514" s="40"/>
    </row>
    <row r="3515" ht="12.75">
      <c r="C3515" s="40"/>
    </row>
    <row r="3516" ht="12.75">
      <c r="C3516" s="40"/>
    </row>
    <row r="3517" ht="12.75">
      <c r="C3517" s="40"/>
    </row>
    <row r="3518" ht="12.75">
      <c r="C3518" s="40"/>
    </row>
    <row r="3519" ht="12.75">
      <c r="C3519" s="40"/>
    </row>
    <row r="3520" ht="12.75">
      <c r="C3520" s="40"/>
    </row>
    <row r="3521" ht="12.75">
      <c r="C3521" s="40"/>
    </row>
    <row r="3522" ht="12.75">
      <c r="C3522" s="40"/>
    </row>
    <row r="3523" ht="12.75">
      <c r="C3523" s="40"/>
    </row>
    <row r="3524" ht="12.75">
      <c r="C3524" s="40"/>
    </row>
    <row r="3525" ht="12.75">
      <c r="C3525" s="40"/>
    </row>
    <row r="3526" ht="12.75">
      <c r="C3526" s="40"/>
    </row>
    <row r="3527" ht="12.75">
      <c r="C3527" s="40"/>
    </row>
    <row r="3528" ht="12.75">
      <c r="C3528" s="40"/>
    </row>
    <row r="3529" ht="12.75">
      <c r="C3529" s="40"/>
    </row>
    <row r="3530" ht="12.75">
      <c r="C3530" s="40"/>
    </row>
    <row r="3531" ht="12.75">
      <c r="C3531" s="40"/>
    </row>
    <row r="3532" ht="12.75">
      <c r="C3532" s="40"/>
    </row>
    <row r="3533" ht="12.75">
      <c r="C3533" s="40"/>
    </row>
    <row r="3534" ht="12.75">
      <c r="C3534" s="40"/>
    </row>
    <row r="3535" ht="12.75">
      <c r="C3535" s="40"/>
    </row>
    <row r="3536" ht="12.75">
      <c r="C3536" s="40"/>
    </row>
    <row r="3537" ht="12.75">
      <c r="C3537" s="40"/>
    </row>
    <row r="3538" ht="12.75">
      <c r="C3538" s="40"/>
    </row>
    <row r="3539" ht="12.75">
      <c r="C3539" s="40"/>
    </row>
    <row r="3540" ht="12.75">
      <c r="C3540" s="40"/>
    </row>
    <row r="3541" ht="12.75">
      <c r="C3541" s="40"/>
    </row>
    <row r="3542" ht="12.75">
      <c r="C3542" s="40"/>
    </row>
    <row r="3543" ht="12.75">
      <c r="C3543" s="40"/>
    </row>
    <row r="3544" ht="12.75">
      <c r="C3544" s="40"/>
    </row>
    <row r="3545" ht="12.75">
      <c r="C3545" s="40"/>
    </row>
    <row r="3546" ht="12.75">
      <c r="C3546" s="40"/>
    </row>
    <row r="3547" ht="12.75">
      <c r="C3547" s="40"/>
    </row>
    <row r="3548" ht="12.75">
      <c r="C3548" s="40"/>
    </row>
    <row r="3549" ht="12.75">
      <c r="C3549" s="40"/>
    </row>
    <row r="3550" ht="12.75">
      <c r="C3550" s="40"/>
    </row>
    <row r="3551" ht="12.75">
      <c r="C3551" s="40"/>
    </row>
    <row r="3552" ht="12.75">
      <c r="C3552" s="40"/>
    </row>
    <row r="3553" ht="12.75">
      <c r="C3553" s="40"/>
    </row>
    <row r="3554" ht="12.75">
      <c r="C3554" s="40"/>
    </row>
    <row r="3555" ht="12.75">
      <c r="C3555" s="40"/>
    </row>
    <row r="3556" ht="12.75">
      <c r="C3556" s="40"/>
    </row>
    <row r="3557" ht="12.75">
      <c r="C3557" s="40"/>
    </row>
    <row r="3558" ht="12.75">
      <c r="C3558" s="40"/>
    </row>
    <row r="3559" ht="12.75">
      <c r="C3559" s="40"/>
    </row>
    <row r="3560" ht="12.75">
      <c r="C3560" s="40"/>
    </row>
    <row r="3561" ht="12.75">
      <c r="C3561" s="40"/>
    </row>
    <row r="3562" ht="12.75">
      <c r="C3562" s="40"/>
    </row>
    <row r="3563" ht="12.75">
      <c r="C3563" s="40"/>
    </row>
    <row r="3564" ht="12.75">
      <c r="C3564" s="40"/>
    </row>
    <row r="3565" ht="12.75">
      <c r="C3565" s="40"/>
    </row>
    <row r="3566" ht="12.75">
      <c r="C3566" s="40"/>
    </row>
    <row r="3567" ht="12.75">
      <c r="C3567" s="40"/>
    </row>
    <row r="3568" ht="12.75">
      <c r="C3568" s="40"/>
    </row>
    <row r="3569" ht="12.75">
      <c r="C3569" s="40"/>
    </row>
    <row r="3570" ht="12.75">
      <c r="C3570" s="40"/>
    </row>
    <row r="3571" ht="12.75">
      <c r="C3571" s="40"/>
    </row>
    <row r="3572" ht="12.75">
      <c r="C3572" s="40"/>
    </row>
    <row r="3573" ht="12.75">
      <c r="C3573" s="40"/>
    </row>
    <row r="3574" ht="12.75">
      <c r="C3574" s="40"/>
    </row>
    <row r="3575" ht="12.75">
      <c r="C3575" s="40"/>
    </row>
    <row r="3576" ht="12.75">
      <c r="C3576" s="40"/>
    </row>
    <row r="3577" ht="12.75">
      <c r="C3577" s="40"/>
    </row>
    <row r="3578" ht="12.75">
      <c r="C3578" s="40"/>
    </row>
    <row r="3579" ht="12.75">
      <c r="C3579" s="40"/>
    </row>
    <row r="3580" ht="12.75">
      <c r="C3580" s="40"/>
    </row>
    <row r="3581" ht="12.75">
      <c r="C3581" s="40"/>
    </row>
    <row r="3582" ht="12.75">
      <c r="C3582" s="40"/>
    </row>
    <row r="3583" ht="12.75">
      <c r="C3583" s="40"/>
    </row>
    <row r="3584" ht="12.75">
      <c r="C3584" s="40"/>
    </row>
    <row r="3585" ht="12.75">
      <c r="C3585" s="40"/>
    </row>
    <row r="3586" ht="12.75">
      <c r="C3586" s="40"/>
    </row>
    <row r="3587" ht="12.75">
      <c r="C3587" s="40"/>
    </row>
    <row r="3588" ht="12.75">
      <c r="C3588" s="40"/>
    </row>
    <row r="3589" ht="12.75">
      <c r="C3589" s="40"/>
    </row>
    <row r="3590" ht="12.75">
      <c r="C3590" s="40"/>
    </row>
    <row r="3591" ht="12.75">
      <c r="C3591" s="40"/>
    </row>
    <row r="3592" ht="12.75">
      <c r="C3592" s="40"/>
    </row>
    <row r="3593" ht="12.75">
      <c r="C3593" s="40"/>
    </row>
    <row r="3594" ht="12.75">
      <c r="C3594" s="40"/>
    </row>
    <row r="3595" ht="12.75">
      <c r="C3595" s="40"/>
    </row>
    <row r="3596" ht="12.75">
      <c r="C3596" s="40"/>
    </row>
    <row r="3597" ht="12.75">
      <c r="C3597" s="40"/>
    </row>
    <row r="3598" ht="12.75">
      <c r="C3598" s="40"/>
    </row>
    <row r="3599" ht="12.75">
      <c r="C3599" s="40"/>
    </row>
    <row r="3600" ht="12.75">
      <c r="C3600" s="40"/>
    </row>
    <row r="3601" ht="12.75">
      <c r="C3601" s="40"/>
    </row>
    <row r="3602" ht="12.75">
      <c r="C3602" s="40"/>
    </row>
    <row r="3603" ht="12.75">
      <c r="C3603" s="40"/>
    </row>
    <row r="3604" ht="12.75">
      <c r="C3604" s="40"/>
    </row>
    <row r="3605" ht="12.75">
      <c r="C3605" s="40"/>
    </row>
    <row r="3606" ht="12.75">
      <c r="C3606" s="40"/>
    </row>
    <row r="3607" ht="12.75">
      <c r="C3607" s="40"/>
    </row>
    <row r="3608" ht="12.75">
      <c r="C3608" s="40"/>
    </row>
    <row r="3609" ht="12.75">
      <c r="C3609" s="40"/>
    </row>
    <row r="3610" ht="12.75">
      <c r="C3610" s="40"/>
    </row>
    <row r="3611" ht="12.75">
      <c r="C3611" s="40"/>
    </row>
    <row r="3612" ht="12.75">
      <c r="C3612" s="40"/>
    </row>
    <row r="3613" ht="12.75">
      <c r="C3613" s="40"/>
    </row>
    <row r="3614" ht="12.75">
      <c r="C3614" s="40"/>
    </row>
    <row r="3615" ht="12.75">
      <c r="C3615" s="40"/>
    </row>
    <row r="3616" ht="12.75">
      <c r="C3616" s="40"/>
    </row>
    <row r="3617" ht="12.75">
      <c r="C3617" s="40"/>
    </row>
    <row r="3618" ht="12.75">
      <c r="C3618" s="40"/>
    </row>
    <row r="3619" ht="12.75">
      <c r="C3619" s="40"/>
    </row>
    <row r="3620" ht="12.75">
      <c r="C3620" s="40"/>
    </row>
    <row r="3621" ht="12.75">
      <c r="C3621" s="40"/>
    </row>
    <row r="3622" ht="12.75">
      <c r="C3622" s="40"/>
    </row>
    <row r="3623" ht="12.75">
      <c r="C3623" s="40"/>
    </row>
    <row r="3624" ht="12.75">
      <c r="C3624" s="40"/>
    </row>
    <row r="3625" ht="12.75">
      <c r="C3625" s="40"/>
    </row>
    <row r="3626" ht="12.75">
      <c r="C3626" s="40"/>
    </row>
    <row r="3627" ht="12.75">
      <c r="C3627" s="40"/>
    </row>
    <row r="3628" ht="12.75">
      <c r="C3628" s="40"/>
    </row>
    <row r="3629" ht="12.75">
      <c r="C3629" s="40"/>
    </row>
    <row r="3630" ht="12.75">
      <c r="C3630" s="40"/>
    </row>
    <row r="3631" ht="12.75">
      <c r="C3631" s="40"/>
    </row>
    <row r="3632" ht="12.75">
      <c r="C3632" s="40"/>
    </row>
    <row r="3633" ht="12.75">
      <c r="C3633" s="40"/>
    </row>
    <row r="3634" ht="12.75">
      <c r="C3634" s="40"/>
    </row>
    <row r="3635" ht="12.75">
      <c r="C3635" s="40"/>
    </row>
    <row r="3636" ht="12.75">
      <c r="C3636" s="40"/>
    </row>
    <row r="3637" ht="12.75">
      <c r="C3637" s="40"/>
    </row>
    <row r="3638" ht="12.75">
      <c r="C3638" s="40"/>
    </row>
    <row r="3639" ht="12.75">
      <c r="C3639" s="40"/>
    </row>
    <row r="3640" ht="12.75">
      <c r="C3640" s="40"/>
    </row>
    <row r="3641" ht="12.75">
      <c r="C3641" s="40"/>
    </row>
    <row r="3642" ht="12.75">
      <c r="C3642" s="40"/>
    </row>
    <row r="3643" ht="12.75">
      <c r="C3643" s="40"/>
    </row>
    <row r="3644" ht="12.75">
      <c r="C3644" s="40"/>
    </row>
    <row r="3645" ht="12.75">
      <c r="C3645" s="40"/>
    </row>
    <row r="3646" ht="12.75">
      <c r="C3646" s="40"/>
    </row>
    <row r="3647" ht="12.75">
      <c r="C3647" s="40"/>
    </row>
    <row r="3648" ht="12.75">
      <c r="C3648" s="40"/>
    </row>
    <row r="3649" ht="12.75">
      <c r="C3649" s="40"/>
    </row>
    <row r="3650" ht="12.75">
      <c r="C3650" s="40"/>
    </row>
    <row r="3651" ht="12.75">
      <c r="C3651" s="40"/>
    </row>
    <row r="3652" ht="12.75">
      <c r="C3652" s="40"/>
    </row>
    <row r="3653" ht="12.75">
      <c r="C3653" s="40"/>
    </row>
    <row r="3654" ht="12.75">
      <c r="C3654" s="40"/>
    </row>
    <row r="3655" ht="12.75">
      <c r="C3655" s="40"/>
    </row>
    <row r="3656" ht="12.75">
      <c r="C3656" s="40"/>
    </row>
    <row r="3657" ht="12.75">
      <c r="C3657" s="40"/>
    </row>
    <row r="3658" ht="12.75">
      <c r="C3658" s="40"/>
    </row>
    <row r="3659" ht="12.75">
      <c r="C3659" s="40"/>
    </row>
    <row r="3660" ht="12.75">
      <c r="C3660" s="40"/>
    </row>
    <row r="3661" ht="12.75">
      <c r="C3661" s="40"/>
    </row>
    <row r="3662" ht="12.75">
      <c r="C3662" s="40"/>
    </row>
    <row r="3663" ht="12.75">
      <c r="C3663" s="40"/>
    </row>
    <row r="3664" ht="12.75">
      <c r="C3664" s="40"/>
    </row>
    <row r="3665" ht="12.75">
      <c r="C3665" s="40"/>
    </row>
    <row r="3666" ht="12.75">
      <c r="C3666" s="40"/>
    </row>
    <row r="3667" ht="12.75">
      <c r="C3667" s="40"/>
    </row>
    <row r="3668" ht="12.75">
      <c r="C3668" s="40"/>
    </row>
    <row r="3669" ht="12.75">
      <c r="C3669" s="40"/>
    </row>
    <row r="3670" ht="12.75">
      <c r="C3670" s="40"/>
    </row>
    <row r="3671" ht="12.75">
      <c r="C3671" s="40"/>
    </row>
    <row r="3672" ht="12.75">
      <c r="C3672" s="40"/>
    </row>
    <row r="3673" ht="12.75">
      <c r="C3673" s="40"/>
    </row>
    <row r="3674" ht="12.75">
      <c r="C3674" s="40"/>
    </row>
    <row r="3675" ht="12.75">
      <c r="C3675" s="40"/>
    </row>
    <row r="3676" ht="12.75">
      <c r="C3676" s="40"/>
    </row>
    <row r="3677" ht="12.75">
      <c r="C3677" s="40"/>
    </row>
    <row r="3678" ht="12.75">
      <c r="C3678" s="40"/>
    </row>
    <row r="3679" ht="12.75">
      <c r="C3679" s="40"/>
    </row>
    <row r="3680" ht="12.75">
      <c r="C3680" s="40"/>
    </row>
    <row r="3681" ht="12.75">
      <c r="C3681" s="40"/>
    </row>
    <row r="3682" ht="12.75">
      <c r="C3682" s="40"/>
    </row>
    <row r="3683" ht="12.75">
      <c r="C3683" s="40"/>
    </row>
    <row r="3684" ht="12.75">
      <c r="C3684" s="40"/>
    </row>
    <row r="3685" ht="12.75">
      <c r="C3685" s="40"/>
    </row>
    <row r="3686" ht="12.75">
      <c r="C3686" s="40"/>
    </row>
    <row r="3687" ht="12.75">
      <c r="C3687" s="40"/>
    </row>
    <row r="3688" ht="12.75">
      <c r="C3688" s="40"/>
    </row>
    <row r="3689" ht="12.75">
      <c r="C3689" s="40"/>
    </row>
    <row r="3690" ht="12.75">
      <c r="C3690" s="40"/>
    </row>
    <row r="3691" ht="12.75">
      <c r="C3691" s="40"/>
    </row>
    <row r="3692" ht="12.75">
      <c r="C3692" s="40"/>
    </row>
    <row r="3693" ht="12.75">
      <c r="C3693" s="40"/>
    </row>
    <row r="3694" ht="12.75">
      <c r="C3694" s="40"/>
    </row>
    <row r="3695" ht="12.75">
      <c r="C3695" s="40"/>
    </row>
    <row r="3696" ht="12.75">
      <c r="C3696" s="40"/>
    </row>
    <row r="3697" ht="12.75">
      <c r="C3697" s="40"/>
    </row>
    <row r="3698" ht="12.75">
      <c r="C3698" s="40"/>
    </row>
    <row r="3699" ht="12.75">
      <c r="C3699" s="40"/>
    </row>
    <row r="3700" ht="12.75">
      <c r="C3700" s="40"/>
    </row>
    <row r="3701" ht="12.75">
      <c r="C3701" s="40"/>
    </row>
    <row r="3702" ht="12.75">
      <c r="C3702" s="40"/>
    </row>
    <row r="3703" ht="12.75">
      <c r="C3703" s="40"/>
    </row>
    <row r="3704" ht="12.75">
      <c r="C3704" s="40"/>
    </row>
    <row r="3705" ht="12.75">
      <c r="C3705" s="40"/>
    </row>
    <row r="3706" ht="12.75">
      <c r="C3706" s="40"/>
    </row>
    <row r="3707" ht="12.75">
      <c r="C3707" s="40"/>
    </row>
    <row r="3708" ht="12.75">
      <c r="C3708" s="40"/>
    </row>
    <row r="3709" ht="12.75">
      <c r="C3709" s="40"/>
    </row>
    <row r="3710" ht="12.75">
      <c r="C3710" s="40"/>
    </row>
    <row r="3711" ht="12.75">
      <c r="C3711" s="40"/>
    </row>
    <row r="3712" ht="12.75">
      <c r="C3712" s="40"/>
    </row>
    <row r="3713" ht="12.75">
      <c r="C3713" s="40"/>
    </row>
    <row r="3714" ht="12.75">
      <c r="C3714" s="40"/>
    </row>
    <row r="3715" ht="12.75">
      <c r="C3715" s="40"/>
    </row>
    <row r="3716" ht="12.75">
      <c r="C3716" s="40"/>
    </row>
    <row r="3717" ht="12.75">
      <c r="C3717" s="40"/>
    </row>
    <row r="3718" ht="12.75">
      <c r="C3718" s="40"/>
    </row>
    <row r="3719" ht="12.75">
      <c r="C3719" s="40"/>
    </row>
    <row r="3720" ht="12.75">
      <c r="C3720" s="40"/>
    </row>
    <row r="3721" ht="12.75">
      <c r="C3721" s="40"/>
    </row>
    <row r="3722" ht="12.75">
      <c r="C3722" s="40"/>
    </row>
    <row r="3723" ht="12.75">
      <c r="C3723" s="40"/>
    </row>
    <row r="3724" ht="12.75">
      <c r="C3724" s="40"/>
    </row>
    <row r="3725" ht="12.75">
      <c r="C3725" s="40"/>
    </row>
    <row r="3726" ht="12.75">
      <c r="C3726" s="40"/>
    </row>
    <row r="3727" ht="12.75">
      <c r="C3727" s="40"/>
    </row>
    <row r="3728" ht="12.75">
      <c r="C3728" s="40"/>
    </row>
    <row r="3729" ht="12.75">
      <c r="C3729" s="40"/>
    </row>
    <row r="3730" ht="12.75">
      <c r="C3730" s="40"/>
    </row>
    <row r="3731" ht="12.75">
      <c r="C3731" s="40"/>
    </row>
    <row r="3732" ht="12.75">
      <c r="C3732" s="40"/>
    </row>
    <row r="3733" ht="12.75">
      <c r="C3733" s="40"/>
    </row>
    <row r="3734" ht="12.75">
      <c r="C3734" s="40"/>
    </row>
    <row r="3735" ht="12.75">
      <c r="C3735" s="40"/>
    </row>
    <row r="3736" ht="12.75">
      <c r="C3736" s="40"/>
    </row>
    <row r="3737" ht="12.75">
      <c r="C3737" s="40"/>
    </row>
    <row r="3738" ht="12.75">
      <c r="C3738" s="40"/>
    </row>
    <row r="3739" ht="12.75">
      <c r="C3739" s="40"/>
    </row>
    <row r="3740" ht="12.75">
      <c r="C3740" s="40"/>
    </row>
    <row r="3741" ht="12.75">
      <c r="C3741" s="40"/>
    </row>
    <row r="3742" ht="12.75">
      <c r="C3742" s="40"/>
    </row>
    <row r="3743" ht="12.75">
      <c r="C3743" s="40"/>
    </row>
    <row r="3744" ht="12.75">
      <c r="C3744" s="40"/>
    </row>
    <row r="3745" ht="12.75">
      <c r="C3745" s="40"/>
    </row>
    <row r="3746" ht="12.75">
      <c r="C3746" s="40"/>
    </row>
    <row r="3747" ht="12.75">
      <c r="C3747" s="40"/>
    </row>
    <row r="3748" ht="12.75">
      <c r="C3748" s="40"/>
    </row>
    <row r="3749" ht="12.75">
      <c r="C3749" s="40"/>
    </row>
    <row r="3750" ht="12.75">
      <c r="C3750" s="40"/>
    </row>
    <row r="3751" ht="12.75">
      <c r="C3751" s="40"/>
    </row>
    <row r="3752" ht="12.75">
      <c r="C3752" s="40"/>
    </row>
    <row r="3753" ht="12.75">
      <c r="C3753" s="40"/>
    </row>
    <row r="3754" ht="12.75">
      <c r="C3754" s="40"/>
    </row>
    <row r="3755" ht="12.75">
      <c r="C3755" s="40"/>
    </row>
    <row r="3756" ht="12.75">
      <c r="C3756" s="40"/>
    </row>
    <row r="3757" ht="12.75">
      <c r="C3757" s="40"/>
    </row>
    <row r="3758" ht="12.75">
      <c r="C3758" s="40"/>
    </row>
    <row r="3759" ht="12.75">
      <c r="C3759" s="40"/>
    </row>
    <row r="3760" ht="12.75">
      <c r="C3760" s="40"/>
    </row>
    <row r="3761" ht="12.75">
      <c r="C3761" s="40"/>
    </row>
    <row r="3762" ht="12.75">
      <c r="C3762" s="40"/>
    </row>
    <row r="3763" ht="12.75">
      <c r="C3763" s="40"/>
    </row>
    <row r="3764" ht="12.75">
      <c r="C3764" s="40"/>
    </row>
    <row r="3765" ht="12.75">
      <c r="C3765" s="40"/>
    </row>
    <row r="3766" ht="12.75">
      <c r="C3766" s="40"/>
    </row>
    <row r="3767" ht="12.75">
      <c r="C3767" s="40"/>
    </row>
    <row r="3768" ht="12.75">
      <c r="C3768" s="40"/>
    </row>
    <row r="3769" ht="12.75">
      <c r="C3769" s="40"/>
    </row>
    <row r="3770" ht="12.75">
      <c r="C3770" s="40"/>
    </row>
    <row r="3771" ht="12.75">
      <c r="C3771" s="40"/>
    </row>
    <row r="3772" ht="12.75">
      <c r="C3772" s="40"/>
    </row>
    <row r="3773" ht="12.75">
      <c r="C3773" s="40"/>
    </row>
    <row r="3774" ht="12.75">
      <c r="C3774" s="40"/>
    </row>
    <row r="3775" ht="12.75">
      <c r="C3775" s="40"/>
    </row>
    <row r="3776" ht="12.75">
      <c r="C3776" s="40"/>
    </row>
    <row r="3777" ht="12.75">
      <c r="C3777" s="40"/>
    </row>
    <row r="3778" ht="12.75">
      <c r="C3778" s="40"/>
    </row>
    <row r="3779" ht="12.75">
      <c r="C3779" s="40"/>
    </row>
    <row r="3780" ht="12.75">
      <c r="C3780" s="40"/>
    </row>
    <row r="3781" ht="12.75">
      <c r="C3781" s="40"/>
    </row>
    <row r="3782" ht="12.75">
      <c r="C3782" s="40"/>
    </row>
    <row r="3783" ht="12.75">
      <c r="C3783" s="40"/>
    </row>
    <row r="3784" ht="12.75">
      <c r="C3784" s="40"/>
    </row>
    <row r="3785" ht="12.75">
      <c r="C3785" s="40"/>
    </row>
    <row r="3786" ht="12.75">
      <c r="C3786" s="40"/>
    </row>
    <row r="3787" ht="12.75">
      <c r="C3787" s="40"/>
    </row>
    <row r="3788" ht="12.75">
      <c r="C3788" s="40"/>
    </row>
    <row r="3789" ht="12.75">
      <c r="C3789" s="40"/>
    </row>
    <row r="3790" ht="12.75">
      <c r="C3790" s="40"/>
    </row>
    <row r="3791" ht="12.75">
      <c r="C3791" s="40"/>
    </row>
    <row r="3792" ht="12.75">
      <c r="C3792" s="40"/>
    </row>
    <row r="3793" ht="12.75">
      <c r="C3793" s="40"/>
    </row>
    <row r="3794" ht="12.75">
      <c r="C3794" s="40"/>
    </row>
    <row r="3795" ht="12.75">
      <c r="C3795" s="40"/>
    </row>
    <row r="3796" ht="12.75">
      <c r="C3796" s="40"/>
    </row>
    <row r="3797" ht="12.75">
      <c r="C3797" s="40"/>
    </row>
    <row r="3798" ht="12.75">
      <c r="C3798" s="40"/>
    </row>
    <row r="3799" ht="12.75">
      <c r="C3799" s="40"/>
    </row>
    <row r="3800" ht="12.75">
      <c r="C3800" s="40"/>
    </row>
    <row r="3801" ht="12.75">
      <c r="C3801" s="40"/>
    </row>
    <row r="3802" ht="12.75">
      <c r="C3802" s="40"/>
    </row>
    <row r="3803" ht="12.75">
      <c r="C3803" s="40"/>
    </row>
    <row r="3804" ht="12.75">
      <c r="C3804" s="40"/>
    </row>
    <row r="3805" ht="12.75">
      <c r="C3805" s="40"/>
    </row>
    <row r="3806" ht="12.75">
      <c r="C3806" s="40"/>
    </row>
    <row r="3807" ht="12.75">
      <c r="C3807" s="40"/>
    </row>
    <row r="3808" ht="12.75">
      <c r="C3808" s="40"/>
    </row>
    <row r="3809" ht="12.75">
      <c r="C3809" s="40"/>
    </row>
    <row r="3810" ht="12.75">
      <c r="C3810" s="40"/>
    </row>
    <row r="3811" ht="12.75">
      <c r="C3811" s="40"/>
    </row>
    <row r="3812" ht="12.75">
      <c r="C3812" s="40"/>
    </row>
    <row r="3813" ht="12.75">
      <c r="C3813" s="40"/>
    </row>
    <row r="3814" ht="12.75">
      <c r="C3814" s="40"/>
    </row>
    <row r="3815" ht="12.75">
      <c r="C3815" s="40"/>
    </row>
    <row r="3816" ht="12.75">
      <c r="C3816" s="40"/>
    </row>
    <row r="3817" ht="12.75">
      <c r="C3817" s="40"/>
    </row>
    <row r="3818" ht="12.75">
      <c r="C3818" s="40"/>
    </row>
    <row r="3819" ht="12.75">
      <c r="C3819" s="40"/>
    </row>
    <row r="3820" ht="12.75">
      <c r="C3820" s="40"/>
    </row>
    <row r="3821" ht="12.75">
      <c r="C3821" s="40"/>
    </row>
    <row r="3822" ht="12.75">
      <c r="C3822" s="40"/>
    </row>
    <row r="3823" ht="12.75">
      <c r="C3823" s="40"/>
    </row>
    <row r="3824" ht="12.75">
      <c r="C3824" s="40"/>
    </row>
    <row r="3825" ht="12.75">
      <c r="C3825" s="40"/>
    </row>
    <row r="3826" ht="12.75">
      <c r="C3826" s="40"/>
    </row>
    <row r="3827" ht="12.75">
      <c r="C3827" s="40"/>
    </row>
    <row r="3828" ht="12.75">
      <c r="C3828" s="40"/>
    </row>
    <row r="3829" ht="12.75">
      <c r="C3829" s="40"/>
    </row>
    <row r="3830" ht="12.75">
      <c r="C3830" s="40"/>
    </row>
    <row r="3831" ht="12.75">
      <c r="C3831" s="40"/>
    </row>
    <row r="3832" ht="12.75">
      <c r="C3832" s="40"/>
    </row>
    <row r="3833" ht="12.75">
      <c r="C3833" s="40"/>
    </row>
    <row r="3834" ht="12.75">
      <c r="C3834" s="40"/>
    </row>
    <row r="3835" ht="12.75">
      <c r="C3835" s="40"/>
    </row>
    <row r="3836" ht="12.75">
      <c r="C3836" s="40"/>
    </row>
    <row r="3837" ht="12.75">
      <c r="C3837" s="40"/>
    </row>
    <row r="3838" ht="12.75">
      <c r="C3838" s="40"/>
    </row>
    <row r="3839" ht="12.75">
      <c r="C3839" s="40"/>
    </row>
    <row r="3840" ht="12.75">
      <c r="C3840" s="40"/>
    </row>
    <row r="3841" ht="12.75">
      <c r="C3841" s="40"/>
    </row>
    <row r="3842" ht="12.75">
      <c r="C3842" s="40"/>
    </row>
    <row r="3843" ht="12.75">
      <c r="C3843" s="40"/>
    </row>
    <row r="3844" ht="12.75">
      <c r="C3844" s="40"/>
    </row>
    <row r="3845" ht="12.75">
      <c r="C3845" s="40"/>
    </row>
    <row r="3846" ht="12.75">
      <c r="C3846" s="40"/>
    </row>
    <row r="3847" ht="12.75">
      <c r="C3847" s="40"/>
    </row>
    <row r="3848" ht="12.75">
      <c r="C3848" s="40"/>
    </row>
    <row r="3849" ht="12.75">
      <c r="C3849" s="40"/>
    </row>
    <row r="3850" ht="12.75">
      <c r="C3850" s="40"/>
    </row>
    <row r="3851" ht="12.75">
      <c r="C3851" s="40"/>
    </row>
    <row r="3852" ht="12.75">
      <c r="C3852" s="40"/>
    </row>
    <row r="3853" ht="12.75">
      <c r="C3853" s="40"/>
    </row>
    <row r="3854" ht="12.75">
      <c r="C3854" s="40"/>
    </row>
    <row r="3855" ht="12.75">
      <c r="C3855" s="40"/>
    </row>
    <row r="3856" ht="12.75">
      <c r="C3856" s="40"/>
    </row>
    <row r="3857" ht="12.75">
      <c r="C3857" s="40"/>
    </row>
    <row r="3858" ht="12.75">
      <c r="C3858" s="40"/>
    </row>
    <row r="3859" ht="12.75">
      <c r="C3859" s="40"/>
    </row>
    <row r="3860" ht="12.75">
      <c r="C3860" s="40"/>
    </row>
    <row r="3861" ht="12.75">
      <c r="C3861" s="40"/>
    </row>
    <row r="3862" ht="12.75">
      <c r="C3862" s="40"/>
    </row>
    <row r="3863" ht="12.75">
      <c r="C3863" s="40"/>
    </row>
    <row r="3864" ht="12.75">
      <c r="C3864" s="40"/>
    </row>
    <row r="3865" ht="12.75">
      <c r="C3865" s="40"/>
    </row>
    <row r="3866" ht="12.75">
      <c r="C3866" s="40"/>
    </row>
    <row r="3867" ht="12.75">
      <c r="C3867" s="40"/>
    </row>
    <row r="3868" ht="12.75">
      <c r="C3868" s="40"/>
    </row>
    <row r="3869" ht="12.75">
      <c r="C3869" s="40"/>
    </row>
    <row r="3870" ht="12.75">
      <c r="C3870" s="40"/>
    </row>
    <row r="3871" ht="12.75">
      <c r="C3871" s="40"/>
    </row>
    <row r="3872" ht="12.75">
      <c r="C3872" s="40"/>
    </row>
    <row r="3873" ht="12.75">
      <c r="C3873" s="40"/>
    </row>
    <row r="3874" ht="12.75">
      <c r="C3874" s="40"/>
    </row>
    <row r="3875" ht="12.75">
      <c r="C3875" s="40"/>
    </row>
    <row r="3876" ht="12.75">
      <c r="C3876" s="40"/>
    </row>
    <row r="3877" ht="12.75">
      <c r="C3877" s="40"/>
    </row>
    <row r="3878" ht="12.75">
      <c r="C3878" s="40"/>
    </row>
    <row r="3879" ht="12.75">
      <c r="C3879" s="40"/>
    </row>
    <row r="3880" ht="12.75">
      <c r="C3880" s="40"/>
    </row>
    <row r="3881" ht="12.75">
      <c r="C3881" s="40"/>
    </row>
    <row r="3882" ht="12.75">
      <c r="C3882" s="40"/>
    </row>
    <row r="3883" ht="12.75">
      <c r="C3883" s="40"/>
    </row>
    <row r="3884" ht="12.75">
      <c r="C3884" s="40"/>
    </row>
    <row r="3885" ht="12.75">
      <c r="C3885" s="40"/>
    </row>
    <row r="3886" ht="12.75">
      <c r="C3886" s="40"/>
    </row>
    <row r="3887" ht="12.75">
      <c r="C3887" s="40"/>
    </row>
    <row r="3888" ht="12.75">
      <c r="C3888" s="40"/>
    </row>
    <row r="3889" ht="12.75">
      <c r="C3889" s="40"/>
    </row>
    <row r="3890" ht="12.75">
      <c r="C3890" s="40"/>
    </row>
    <row r="3891" ht="12.75">
      <c r="C3891" s="40"/>
    </row>
    <row r="3892" ht="12.75">
      <c r="C3892" s="40"/>
    </row>
    <row r="3893" ht="12.75">
      <c r="C3893" s="40"/>
    </row>
    <row r="3894" ht="12.75">
      <c r="C3894" s="40"/>
    </row>
    <row r="3895" ht="12.75">
      <c r="C3895" s="40"/>
    </row>
    <row r="3896" ht="12.75">
      <c r="C3896" s="40"/>
    </row>
    <row r="3897" ht="12.75">
      <c r="C3897" s="40"/>
    </row>
    <row r="3898" ht="12.75">
      <c r="C3898" s="40"/>
    </row>
    <row r="3899" ht="12.75">
      <c r="C3899" s="40"/>
    </row>
    <row r="3900" ht="12.75">
      <c r="C3900" s="40"/>
    </row>
    <row r="3901" ht="12.75">
      <c r="C3901" s="40"/>
    </row>
    <row r="3902" ht="12.75">
      <c r="C3902" s="40"/>
    </row>
    <row r="3903" ht="12.75">
      <c r="C3903" s="40"/>
    </row>
    <row r="3904" ht="12.75">
      <c r="C3904" s="40"/>
    </row>
    <row r="3905" ht="12.75">
      <c r="C3905" s="40"/>
    </row>
    <row r="3906" ht="12.75">
      <c r="C3906" s="40"/>
    </row>
    <row r="3907" ht="12.75">
      <c r="C3907" s="40"/>
    </row>
    <row r="3908" ht="12.75">
      <c r="C3908" s="40"/>
    </row>
    <row r="3909" ht="12.75">
      <c r="C3909" s="40"/>
    </row>
    <row r="3910" ht="12.75">
      <c r="C3910" s="40"/>
    </row>
    <row r="3911" ht="12.75">
      <c r="C3911" s="40"/>
    </row>
    <row r="3912" ht="12.75">
      <c r="C3912" s="40"/>
    </row>
    <row r="3913" ht="12.75">
      <c r="C3913" s="40"/>
    </row>
    <row r="3914" ht="12.75">
      <c r="C3914" s="40"/>
    </row>
    <row r="3915" ht="12.75">
      <c r="C3915" s="40"/>
    </row>
    <row r="3916" ht="12.75">
      <c r="C3916" s="40"/>
    </row>
    <row r="3917" ht="12.75">
      <c r="C3917" s="40"/>
    </row>
    <row r="3918" ht="12.75">
      <c r="C3918" s="40"/>
    </row>
    <row r="3919" ht="12.75">
      <c r="C3919" s="40"/>
    </row>
    <row r="3920" ht="12.75">
      <c r="C3920" s="40"/>
    </row>
    <row r="3921" ht="12.75">
      <c r="C3921" s="40"/>
    </row>
    <row r="3922" ht="12.75">
      <c r="C3922" s="40"/>
    </row>
    <row r="3923" ht="12.75">
      <c r="C3923" s="40"/>
    </row>
    <row r="3924" ht="12.75">
      <c r="C3924" s="40"/>
    </row>
    <row r="3925" ht="12.75">
      <c r="C3925" s="40"/>
    </row>
    <row r="3926" ht="12.75">
      <c r="C3926" s="40"/>
    </row>
    <row r="3927" ht="12.75">
      <c r="C3927" s="40"/>
    </row>
    <row r="3928" ht="12.75">
      <c r="C3928" s="40"/>
    </row>
    <row r="3929" ht="12.75">
      <c r="C3929" s="40"/>
    </row>
    <row r="3930" ht="12.75">
      <c r="C3930" s="40"/>
    </row>
    <row r="3931" ht="12.75">
      <c r="C3931" s="40"/>
    </row>
    <row r="3932" ht="12.75">
      <c r="C3932" s="40"/>
    </row>
    <row r="3933" ht="12.75">
      <c r="C3933" s="40"/>
    </row>
    <row r="3934" ht="12.75">
      <c r="C3934" s="40"/>
    </row>
    <row r="3935" ht="12.75">
      <c r="C3935" s="40"/>
    </row>
    <row r="3936" ht="12.75">
      <c r="C3936" s="40"/>
    </row>
    <row r="3937" ht="12.75">
      <c r="C3937" s="40"/>
    </row>
    <row r="3938" ht="12.75">
      <c r="C3938" s="40"/>
    </row>
    <row r="3939" ht="12.75">
      <c r="C3939" s="40"/>
    </row>
    <row r="3940" ht="12.75">
      <c r="C3940" s="40"/>
    </row>
    <row r="3941" ht="12.75">
      <c r="C3941" s="40"/>
    </row>
    <row r="3942" ht="12.75">
      <c r="C3942" s="40"/>
    </row>
    <row r="3943" ht="12.75">
      <c r="C3943" s="40"/>
    </row>
    <row r="3944" ht="12.75">
      <c r="C3944" s="40"/>
    </row>
    <row r="3945" ht="12.75">
      <c r="C3945" s="40"/>
    </row>
    <row r="3946" ht="12.75">
      <c r="C3946" s="40"/>
    </row>
    <row r="3947" ht="12.75">
      <c r="C3947" s="40"/>
    </row>
    <row r="3948" ht="12.75">
      <c r="C3948" s="40"/>
    </row>
    <row r="3949" ht="12.75">
      <c r="C3949" s="40"/>
    </row>
    <row r="3950" ht="12.75">
      <c r="C3950" s="40"/>
    </row>
    <row r="3951" ht="12.75">
      <c r="C3951" s="40"/>
    </row>
    <row r="3952" ht="12.75">
      <c r="C3952" s="40"/>
    </row>
    <row r="3953" ht="12.75">
      <c r="C3953" s="40"/>
    </row>
    <row r="3954" ht="12.75">
      <c r="C3954" s="40"/>
    </row>
    <row r="3955" ht="12.75">
      <c r="C3955" s="40"/>
    </row>
    <row r="3956" ht="12.75">
      <c r="C3956" s="40"/>
    </row>
    <row r="3957" ht="12.75">
      <c r="C3957" s="40"/>
    </row>
    <row r="3958" ht="12.75">
      <c r="C3958" s="40"/>
    </row>
    <row r="3959" ht="12.75">
      <c r="C3959" s="40"/>
    </row>
    <row r="3960" ht="12.75">
      <c r="C3960" s="40"/>
    </row>
    <row r="3961" ht="12.75">
      <c r="C3961" s="40"/>
    </row>
    <row r="3962" ht="12.75">
      <c r="C3962" s="40"/>
    </row>
    <row r="3963" ht="12.75">
      <c r="C3963" s="40"/>
    </row>
    <row r="3964" ht="12.75">
      <c r="C3964" s="40"/>
    </row>
    <row r="3965" ht="12.75">
      <c r="C3965" s="40"/>
    </row>
    <row r="3966" ht="12.75">
      <c r="C3966" s="40"/>
    </row>
    <row r="3967" ht="12.75">
      <c r="C3967" s="40"/>
    </row>
    <row r="3968" ht="12.75">
      <c r="C3968" s="40"/>
    </row>
    <row r="3969" ht="12.75">
      <c r="C3969" s="40"/>
    </row>
    <row r="3970" ht="12.75">
      <c r="C3970" s="40"/>
    </row>
    <row r="3971" ht="12.75">
      <c r="C3971" s="40"/>
    </row>
    <row r="3972" ht="12.75">
      <c r="C3972" s="40"/>
    </row>
    <row r="3973" ht="12.75">
      <c r="C3973" s="40"/>
    </row>
    <row r="3974" ht="12.75">
      <c r="C3974" s="40"/>
    </row>
    <row r="3975" ht="12.75">
      <c r="C3975" s="40"/>
    </row>
    <row r="3976" ht="12.75">
      <c r="C3976" s="40"/>
    </row>
    <row r="3977" ht="12.75">
      <c r="C3977" s="40"/>
    </row>
    <row r="3978" ht="12.75">
      <c r="C3978" s="40"/>
    </row>
    <row r="3979" ht="12.75">
      <c r="C3979" s="40"/>
    </row>
    <row r="3980" ht="12.75">
      <c r="C3980" s="40"/>
    </row>
    <row r="3981" ht="12.75">
      <c r="C3981" s="40"/>
    </row>
    <row r="3982" ht="12.75">
      <c r="C3982" s="40"/>
    </row>
    <row r="3983" ht="12.75">
      <c r="C3983" s="40"/>
    </row>
    <row r="3984" ht="12.75">
      <c r="C3984" s="40"/>
    </row>
    <row r="3985" ht="12.75">
      <c r="C3985" s="40"/>
    </row>
    <row r="3986" ht="12.75">
      <c r="C3986" s="40"/>
    </row>
    <row r="3987" ht="12.75">
      <c r="C3987" s="40"/>
    </row>
    <row r="3988" ht="12.75">
      <c r="C3988" s="40"/>
    </row>
    <row r="3989" ht="12.75">
      <c r="C3989" s="40"/>
    </row>
    <row r="3990" ht="12.75">
      <c r="C3990" s="40"/>
    </row>
    <row r="3991" ht="12.75">
      <c r="C3991" s="40"/>
    </row>
    <row r="3992" ht="12.75">
      <c r="C3992" s="40"/>
    </row>
    <row r="3993" ht="12.75">
      <c r="C3993" s="40"/>
    </row>
    <row r="3994" ht="12.75">
      <c r="C3994" s="40"/>
    </row>
    <row r="3995" ht="12.75">
      <c r="C3995" s="40"/>
    </row>
    <row r="3996" ht="12.75">
      <c r="C3996" s="40"/>
    </row>
    <row r="3997" ht="12.75">
      <c r="C3997" s="40"/>
    </row>
    <row r="3998" ht="12.75">
      <c r="C3998" s="40"/>
    </row>
    <row r="3999" ht="12.75">
      <c r="C3999" s="40"/>
    </row>
    <row r="4000" ht="12.75">
      <c r="C4000" s="40"/>
    </row>
    <row r="4001" ht="12.75">
      <c r="C4001" s="40"/>
    </row>
    <row r="4002" ht="12.75">
      <c r="C4002" s="40"/>
    </row>
    <row r="4003" ht="12.75">
      <c r="C4003" s="40"/>
    </row>
    <row r="4004" ht="12.75">
      <c r="C4004" s="40"/>
    </row>
    <row r="4005" ht="12.75">
      <c r="C4005" s="40"/>
    </row>
    <row r="4006" ht="12.75">
      <c r="C4006" s="40"/>
    </row>
    <row r="4007" ht="12.75">
      <c r="C4007" s="40"/>
    </row>
    <row r="4008" ht="12.75">
      <c r="C4008" s="40"/>
    </row>
    <row r="4009" ht="12.75">
      <c r="C4009" s="40"/>
    </row>
    <row r="4010" ht="12.75">
      <c r="C4010" s="40"/>
    </row>
    <row r="4011" ht="12.75">
      <c r="C4011" s="40"/>
    </row>
    <row r="4012" ht="12.75">
      <c r="C4012" s="40"/>
    </row>
    <row r="4013" ht="12.75">
      <c r="C4013" s="40"/>
    </row>
    <row r="4014" ht="12.75">
      <c r="C4014" s="40"/>
    </row>
    <row r="4015" ht="12.75">
      <c r="C4015" s="40"/>
    </row>
    <row r="4016" ht="12.75">
      <c r="C4016" s="40"/>
    </row>
    <row r="4017" ht="12.75">
      <c r="C4017" s="40"/>
    </row>
    <row r="4018" ht="12.75">
      <c r="C4018" s="40"/>
    </row>
    <row r="4019" ht="12.75">
      <c r="C4019" s="40"/>
    </row>
    <row r="4020" ht="12.75">
      <c r="C4020" s="40"/>
    </row>
    <row r="4021" ht="12.75">
      <c r="C4021" s="40"/>
    </row>
    <row r="4022" ht="12.75">
      <c r="C4022" s="40"/>
    </row>
    <row r="4023" ht="12.75">
      <c r="C4023" s="40"/>
    </row>
    <row r="4024" ht="12.75">
      <c r="C4024" s="40"/>
    </row>
    <row r="4025" ht="12.75">
      <c r="C4025" s="40"/>
    </row>
    <row r="4026" ht="12.75">
      <c r="C4026" s="40"/>
    </row>
    <row r="4027" ht="12.75">
      <c r="C4027" s="40"/>
    </row>
    <row r="4028" ht="12.75">
      <c r="C4028" s="40"/>
    </row>
    <row r="4029" ht="12.75">
      <c r="C4029" s="40"/>
    </row>
    <row r="4030" ht="12.75">
      <c r="C4030" s="40"/>
    </row>
    <row r="4031" ht="12.75">
      <c r="C4031" s="40"/>
    </row>
    <row r="4032" ht="12.75">
      <c r="C4032" s="40"/>
    </row>
    <row r="4033" ht="12.75">
      <c r="C4033" s="40"/>
    </row>
    <row r="4034" ht="12.75">
      <c r="C4034" s="40"/>
    </row>
    <row r="4035" ht="12.75">
      <c r="C4035" s="40"/>
    </row>
    <row r="4036" ht="12.75">
      <c r="C4036" s="40"/>
    </row>
    <row r="4037" ht="12.75">
      <c r="C4037" s="40"/>
    </row>
    <row r="4038" ht="12.75">
      <c r="C4038" s="40"/>
    </row>
    <row r="4039" ht="12.75">
      <c r="C4039" s="40"/>
    </row>
    <row r="4040" ht="12.75">
      <c r="C4040" s="40"/>
    </row>
    <row r="4041" ht="12.75">
      <c r="C4041" s="40"/>
    </row>
    <row r="4042" ht="12.75">
      <c r="C4042" s="40"/>
    </row>
    <row r="4043" ht="12.75">
      <c r="C4043" s="40"/>
    </row>
    <row r="4044" ht="12.75">
      <c r="C4044" s="40"/>
    </row>
    <row r="4045" ht="12.75">
      <c r="C4045" s="40"/>
    </row>
    <row r="4046" ht="12.75">
      <c r="C4046" s="40"/>
    </row>
    <row r="4047" ht="12.75">
      <c r="C4047" s="40"/>
    </row>
    <row r="4048" ht="12.75">
      <c r="C4048" s="40"/>
    </row>
    <row r="4049" ht="12.75">
      <c r="C4049" s="40"/>
    </row>
    <row r="4050" ht="12.75">
      <c r="C4050" s="40"/>
    </row>
    <row r="4051" ht="12.75">
      <c r="C4051" s="40"/>
    </row>
    <row r="4052" ht="12.75">
      <c r="C4052" s="40"/>
    </row>
    <row r="4053" ht="12.75">
      <c r="C4053" s="40"/>
    </row>
    <row r="4054" ht="12.75">
      <c r="C4054" s="40"/>
    </row>
    <row r="4055" ht="12.75">
      <c r="C4055" s="40"/>
    </row>
    <row r="4056" ht="12.75">
      <c r="C4056" s="40"/>
    </row>
    <row r="4057" ht="12.75">
      <c r="C4057" s="40"/>
    </row>
    <row r="4058" ht="12.75">
      <c r="C4058" s="40"/>
    </row>
    <row r="4059" ht="12.75">
      <c r="C4059" s="40"/>
    </row>
    <row r="4060" ht="12.75">
      <c r="C4060" s="40"/>
    </row>
    <row r="4061" ht="12.75">
      <c r="C4061" s="40"/>
    </row>
    <row r="4062" ht="12.75">
      <c r="C4062" s="40"/>
    </row>
    <row r="4063" ht="12.75">
      <c r="C4063" s="40"/>
    </row>
    <row r="4064" ht="12.75">
      <c r="C4064" s="40"/>
    </row>
    <row r="4065" ht="12.75">
      <c r="C4065" s="40"/>
    </row>
    <row r="4066" ht="12.75">
      <c r="C4066" s="40"/>
    </row>
    <row r="4067" ht="12.75">
      <c r="C4067" s="40"/>
    </row>
    <row r="4068" ht="12.75">
      <c r="C4068" s="40"/>
    </row>
    <row r="4069" ht="12.75">
      <c r="C4069" s="40"/>
    </row>
    <row r="4070" ht="12.75">
      <c r="C4070" s="40"/>
    </row>
    <row r="4071" ht="12.75">
      <c r="C4071" s="40"/>
    </row>
    <row r="4072" ht="12.75">
      <c r="C4072" s="40"/>
    </row>
    <row r="4073" ht="12.75">
      <c r="C4073" s="40"/>
    </row>
    <row r="4074" ht="12.75">
      <c r="C4074" s="40"/>
    </row>
    <row r="4075" ht="12.75">
      <c r="C4075" s="40"/>
    </row>
    <row r="4076" ht="12.75">
      <c r="C4076" s="40"/>
    </row>
    <row r="4077" ht="12.75">
      <c r="C4077" s="40"/>
    </row>
    <row r="4078" ht="12.75">
      <c r="C4078" s="40"/>
    </row>
    <row r="4079" ht="12.75">
      <c r="C4079" s="40"/>
    </row>
    <row r="4080" ht="12.75">
      <c r="C4080" s="40"/>
    </row>
    <row r="4081" ht="12.75">
      <c r="C4081" s="40"/>
    </row>
    <row r="4082" ht="12.75">
      <c r="C4082" s="40"/>
    </row>
    <row r="4083" ht="12.75">
      <c r="C4083" s="40"/>
    </row>
    <row r="4084" ht="12.75">
      <c r="C4084" s="40"/>
    </row>
    <row r="4085" ht="12.75">
      <c r="C4085" s="40"/>
    </row>
    <row r="4086" ht="12.75">
      <c r="C4086" s="40"/>
    </row>
    <row r="4087" ht="12.75">
      <c r="C4087" s="40"/>
    </row>
    <row r="4088" ht="12.75">
      <c r="C4088" s="40"/>
    </row>
    <row r="4089" ht="12.75">
      <c r="C4089" s="40"/>
    </row>
    <row r="4090" ht="12.75">
      <c r="C4090" s="40"/>
    </row>
    <row r="4091" ht="12.75">
      <c r="C4091" s="40"/>
    </row>
    <row r="4092" ht="12.75">
      <c r="C4092" s="40"/>
    </row>
    <row r="4093" ht="12.75">
      <c r="C4093" s="40"/>
    </row>
    <row r="4094" ht="12.75">
      <c r="C4094" s="40"/>
    </row>
    <row r="4095" ht="12.75">
      <c r="C4095" s="40"/>
    </row>
    <row r="4096" ht="12.75">
      <c r="C4096" s="40"/>
    </row>
    <row r="4097" ht="12.75">
      <c r="C4097" s="40"/>
    </row>
    <row r="4098" ht="12.75">
      <c r="C4098" s="40"/>
    </row>
    <row r="4099" ht="12.75">
      <c r="C4099" s="40"/>
    </row>
    <row r="4100" ht="12.75">
      <c r="C4100" s="40"/>
    </row>
    <row r="4101" ht="12.75">
      <c r="C4101" s="40"/>
    </row>
    <row r="4102" ht="12.75">
      <c r="C4102" s="40"/>
    </row>
    <row r="4103" ht="12.75">
      <c r="C4103" s="40"/>
    </row>
    <row r="4104" ht="12.75">
      <c r="C4104" s="40"/>
    </row>
    <row r="4105" ht="12.75">
      <c r="C4105" s="40"/>
    </row>
    <row r="4106" ht="12.75">
      <c r="C4106" s="40"/>
    </row>
    <row r="4107" ht="12.75">
      <c r="C4107" s="40"/>
    </row>
    <row r="4108" ht="12.75">
      <c r="C4108" s="40"/>
    </row>
    <row r="4109" ht="12.75">
      <c r="C4109" s="40"/>
    </row>
    <row r="4110" ht="12.75">
      <c r="C4110" s="40"/>
    </row>
    <row r="4111" ht="12.75">
      <c r="C4111" s="40"/>
    </row>
    <row r="4112" ht="12.75">
      <c r="C4112" s="40"/>
    </row>
    <row r="4113" ht="12.75">
      <c r="C4113" s="40"/>
    </row>
    <row r="4114" ht="12.75">
      <c r="C4114" s="40"/>
    </row>
    <row r="4115" ht="12.75">
      <c r="C4115" s="40"/>
    </row>
    <row r="4116" ht="12.75">
      <c r="C4116" s="40"/>
    </row>
    <row r="4117" ht="12.75">
      <c r="C4117" s="40"/>
    </row>
    <row r="4118" ht="12.75">
      <c r="C4118" s="40"/>
    </row>
    <row r="4119" ht="12.75">
      <c r="C4119" s="40"/>
    </row>
    <row r="4120" ht="12.75">
      <c r="C4120" s="40"/>
    </row>
    <row r="4121" ht="12.75">
      <c r="C4121" s="40"/>
    </row>
    <row r="4122" ht="12.75">
      <c r="C4122" s="40"/>
    </row>
    <row r="4123" ht="12.75">
      <c r="C4123" s="40"/>
    </row>
    <row r="4124" ht="12.75">
      <c r="C4124" s="40"/>
    </row>
    <row r="4125" ht="12.75">
      <c r="C4125" s="40"/>
    </row>
    <row r="4126" ht="12.75">
      <c r="C4126" s="40"/>
    </row>
    <row r="4127" ht="12.75">
      <c r="C4127" s="40"/>
    </row>
    <row r="4128" ht="12.75">
      <c r="C4128" s="40"/>
    </row>
    <row r="4129" ht="12.75">
      <c r="C4129" s="40"/>
    </row>
    <row r="4130" ht="12.75">
      <c r="C4130" s="40"/>
    </row>
    <row r="4131" ht="12.75">
      <c r="C4131" s="40"/>
    </row>
    <row r="4132" ht="12.75">
      <c r="C4132" s="40"/>
    </row>
    <row r="4133" ht="12.75">
      <c r="C4133" s="40"/>
    </row>
    <row r="4134" ht="12.75">
      <c r="C4134" s="40"/>
    </row>
    <row r="4135" ht="12.75">
      <c r="C4135" s="40"/>
    </row>
    <row r="4136" ht="12.75">
      <c r="C4136" s="40"/>
    </row>
    <row r="4137" ht="12.75">
      <c r="C4137" s="40"/>
    </row>
    <row r="4138" ht="12.75">
      <c r="C4138" s="40"/>
    </row>
    <row r="4139" ht="12.75">
      <c r="C4139" s="40"/>
    </row>
    <row r="4140" ht="12.75">
      <c r="C4140" s="40"/>
    </row>
    <row r="4141" ht="12.75">
      <c r="C4141" s="40"/>
    </row>
    <row r="4142" ht="12.75">
      <c r="C4142" s="40"/>
    </row>
    <row r="4143" ht="12.75">
      <c r="C4143" s="40"/>
    </row>
    <row r="4144" ht="12.75">
      <c r="C4144" s="40"/>
    </row>
    <row r="4145" ht="12.75">
      <c r="C4145" s="40"/>
    </row>
    <row r="4146" ht="12.75">
      <c r="C4146" s="40"/>
    </row>
    <row r="4147" ht="12.75">
      <c r="C4147" s="40"/>
    </row>
    <row r="4148" ht="12.75">
      <c r="C4148" s="40"/>
    </row>
    <row r="4149" ht="12.75">
      <c r="C4149" s="40"/>
    </row>
    <row r="4150" ht="12.75">
      <c r="C4150" s="40"/>
    </row>
    <row r="4151" ht="12.75">
      <c r="C4151" s="40"/>
    </row>
    <row r="4152" ht="12.75">
      <c r="C4152" s="40"/>
    </row>
    <row r="4153" ht="12.75">
      <c r="C4153" s="40"/>
    </row>
    <row r="4154" ht="12.75">
      <c r="C4154" s="40"/>
    </row>
    <row r="4155" ht="12.75">
      <c r="C4155" s="40"/>
    </row>
    <row r="4156" ht="12.75">
      <c r="C4156" s="40"/>
    </row>
    <row r="4157" ht="12.75">
      <c r="C4157" s="40"/>
    </row>
    <row r="4158" ht="12.75">
      <c r="C4158" s="40"/>
    </row>
    <row r="4159" ht="12.75">
      <c r="C4159" s="40"/>
    </row>
    <row r="4160" ht="12.75">
      <c r="C4160" s="40"/>
    </row>
    <row r="4161" ht="12.75">
      <c r="C4161" s="40"/>
    </row>
    <row r="4162" ht="12.75">
      <c r="C4162" s="40"/>
    </row>
    <row r="4163" ht="12.75">
      <c r="C4163" s="40"/>
    </row>
    <row r="4164" ht="12.75">
      <c r="C4164" s="40"/>
    </row>
    <row r="4165" ht="12.75">
      <c r="C4165" s="40"/>
    </row>
    <row r="4166" ht="12.75">
      <c r="C4166" s="40"/>
    </row>
    <row r="4167" ht="12.75">
      <c r="C4167" s="40"/>
    </row>
    <row r="4168" ht="12.75">
      <c r="C4168" s="40"/>
    </row>
    <row r="4169" ht="12.75">
      <c r="C4169" s="40"/>
    </row>
    <row r="4170" ht="12.75">
      <c r="C4170" s="40"/>
    </row>
    <row r="4171" ht="12.75">
      <c r="C4171" s="40"/>
    </row>
    <row r="4172" ht="12.75">
      <c r="C4172" s="40"/>
    </row>
    <row r="4173" ht="12.75">
      <c r="C4173" s="40"/>
    </row>
    <row r="4174" ht="12.75">
      <c r="C4174" s="40"/>
    </row>
    <row r="4175" ht="12.75">
      <c r="C4175" s="40"/>
    </row>
    <row r="4176" ht="12.75">
      <c r="C4176" s="40"/>
    </row>
    <row r="4177" ht="12.75">
      <c r="C4177" s="40"/>
    </row>
    <row r="4178" ht="12.75">
      <c r="C4178" s="40"/>
    </row>
    <row r="4179" ht="12.75">
      <c r="C4179" s="40"/>
    </row>
    <row r="4180" ht="12.75">
      <c r="C4180" s="40"/>
    </row>
    <row r="4181" ht="12.75">
      <c r="C4181" s="40"/>
    </row>
    <row r="4182" ht="12.75">
      <c r="C4182" s="40"/>
    </row>
    <row r="4183" ht="12.75">
      <c r="C4183" s="40"/>
    </row>
    <row r="4184" ht="12.75">
      <c r="C4184" s="40"/>
    </row>
    <row r="4185" ht="12.75">
      <c r="C4185" s="40"/>
    </row>
    <row r="4186" ht="12.75">
      <c r="C4186" s="40"/>
    </row>
    <row r="4187" ht="12.75">
      <c r="C4187" s="40"/>
    </row>
    <row r="4188" ht="12.75">
      <c r="C4188" s="40"/>
    </row>
    <row r="4189" ht="12.75">
      <c r="C4189" s="40"/>
    </row>
    <row r="4190" ht="12.75">
      <c r="C4190" s="40"/>
    </row>
    <row r="4191" ht="12.75">
      <c r="C4191" s="40"/>
    </row>
    <row r="4192" ht="12.75">
      <c r="C4192" s="40"/>
    </row>
    <row r="4193" ht="12.75">
      <c r="C4193" s="40"/>
    </row>
    <row r="4194" ht="12.75">
      <c r="C4194" s="40"/>
    </row>
    <row r="4195" ht="12.75">
      <c r="C4195" s="40"/>
    </row>
    <row r="4196" ht="12.75">
      <c r="C4196" s="40"/>
    </row>
    <row r="4197" ht="12.75">
      <c r="C4197" s="40"/>
    </row>
    <row r="4198" ht="12.75">
      <c r="C4198" s="40"/>
    </row>
    <row r="4199" ht="12.75">
      <c r="C4199" s="40"/>
    </row>
    <row r="4200" ht="12.75">
      <c r="C4200" s="40"/>
    </row>
    <row r="4201" ht="12.75">
      <c r="C4201" s="40"/>
    </row>
    <row r="4202" ht="12.75">
      <c r="C4202" s="40"/>
    </row>
    <row r="4203" ht="12.75">
      <c r="C4203" s="40"/>
    </row>
    <row r="4204" ht="12.75">
      <c r="C4204" s="40"/>
    </row>
    <row r="4205" ht="12.75">
      <c r="C4205" s="40"/>
    </row>
    <row r="4206" ht="12.75">
      <c r="C4206" s="40"/>
    </row>
    <row r="4207" ht="12.75">
      <c r="C4207" s="40"/>
    </row>
    <row r="4208" ht="12.75">
      <c r="C4208" s="40"/>
    </row>
    <row r="4209" ht="12.75">
      <c r="C4209" s="40"/>
    </row>
    <row r="4210" ht="12.75">
      <c r="C4210" s="40"/>
    </row>
    <row r="4211" ht="12.75">
      <c r="C4211" s="40"/>
    </row>
    <row r="4212" ht="12.75">
      <c r="C4212" s="40"/>
    </row>
    <row r="4213" ht="12.75">
      <c r="C4213" s="40"/>
    </row>
    <row r="4214" ht="12.75">
      <c r="C4214" s="40"/>
    </row>
    <row r="4215" ht="12.75">
      <c r="C4215" s="40"/>
    </row>
    <row r="4216" ht="12.75">
      <c r="C4216" s="40"/>
    </row>
    <row r="4217" ht="12.75">
      <c r="C4217" s="40"/>
    </row>
    <row r="4218" ht="12.75">
      <c r="C4218" s="40"/>
    </row>
    <row r="4219" ht="12.75">
      <c r="C4219" s="40"/>
    </row>
    <row r="4220" ht="12.75">
      <c r="C4220" s="40"/>
    </row>
    <row r="4221" ht="12.75">
      <c r="C4221" s="40"/>
    </row>
    <row r="4222" ht="12.75">
      <c r="C4222" s="40"/>
    </row>
    <row r="4223" ht="12.75">
      <c r="C4223" s="40"/>
    </row>
    <row r="4224" ht="12.75">
      <c r="C4224" s="40"/>
    </row>
    <row r="4225" ht="12.75">
      <c r="C4225" s="40"/>
    </row>
    <row r="4226" ht="12.75">
      <c r="C4226" s="40"/>
    </row>
    <row r="4227" ht="12.75">
      <c r="C4227" s="40"/>
    </row>
    <row r="4228" ht="12.75">
      <c r="C4228" s="40"/>
    </row>
    <row r="4229" ht="12.75">
      <c r="C4229" s="40"/>
    </row>
    <row r="4230" ht="12.75">
      <c r="C4230" s="40"/>
    </row>
    <row r="4231" ht="12.75">
      <c r="C4231" s="40"/>
    </row>
    <row r="4232" ht="12.75">
      <c r="C4232" s="40"/>
    </row>
    <row r="4233" ht="12.75">
      <c r="C4233" s="40"/>
    </row>
    <row r="4234" ht="12.75">
      <c r="C4234" s="40"/>
    </row>
    <row r="4235" ht="12.75">
      <c r="C4235" s="40"/>
    </row>
    <row r="4236" ht="12.75">
      <c r="C4236" s="40"/>
    </row>
    <row r="4237" ht="12.75">
      <c r="C4237" s="40"/>
    </row>
    <row r="4238" ht="12.75">
      <c r="C4238" s="40"/>
    </row>
    <row r="4239" ht="12.75">
      <c r="C4239" s="40"/>
    </row>
    <row r="4240" ht="12.75">
      <c r="C4240" s="40"/>
    </row>
    <row r="4241" ht="12.75">
      <c r="C4241" s="40"/>
    </row>
    <row r="4242" ht="12.75">
      <c r="C4242" s="40"/>
    </row>
    <row r="4243" ht="12.75">
      <c r="C4243" s="40"/>
    </row>
    <row r="4244" ht="12.75">
      <c r="C4244" s="40"/>
    </row>
    <row r="4245" ht="12.75">
      <c r="C4245" s="40"/>
    </row>
    <row r="4246" ht="12.75">
      <c r="C4246" s="40"/>
    </row>
    <row r="4247" ht="12.75">
      <c r="C4247" s="40"/>
    </row>
    <row r="4248" ht="12.75">
      <c r="C4248" s="40"/>
    </row>
    <row r="4249" ht="12.75">
      <c r="C4249" s="40"/>
    </row>
    <row r="4250" ht="12.75">
      <c r="C4250" s="40"/>
    </row>
    <row r="4251" ht="12.75">
      <c r="C4251" s="40"/>
    </row>
    <row r="4252" ht="12.75">
      <c r="C4252" s="40"/>
    </row>
    <row r="4253" ht="12.75">
      <c r="C4253" s="40"/>
    </row>
    <row r="4254" ht="12.75">
      <c r="C4254" s="40"/>
    </row>
    <row r="4255" ht="12.75">
      <c r="C4255" s="40"/>
    </row>
    <row r="4256" ht="12.75">
      <c r="C4256" s="40"/>
    </row>
    <row r="4257" ht="12.75">
      <c r="C4257" s="40"/>
    </row>
    <row r="4258" ht="12.75">
      <c r="C4258" s="40"/>
    </row>
    <row r="4259" ht="12.75">
      <c r="C4259" s="40"/>
    </row>
    <row r="4260" ht="12.75">
      <c r="C4260" s="40"/>
    </row>
    <row r="4261" ht="12.75">
      <c r="C4261" s="40"/>
    </row>
    <row r="4262" ht="12.75">
      <c r="C4262" s="40"/>
    </row>
    <row r="4263" ht="12.75">
      <c r="C4263" s="40"/>
    </row>
    <row r="4264" ht="12.75">
      <c r="C4264" s="40"/>
    </row>
    <row r="4265" ht="12.75">
      <c r="C4265" s="40"/>
    </row>
    <row r="4266" ht="12.75">
      <c r="C4266" s="40"/>
    </row>
    <row r="4267" ht="12.75">
      <c r="C4267" s="40"/>
    </row>
    <row r="4268" ht="12.75">
      <c r="C4268" s="40"/>
    </row>
    <row r="4269" ht="12.75">
      <c r="C4269" s="40"/>
    </row>
    <row r="4270" ht="12.75">
      <c r="C4270" s="40"/>
    </row>
    <row r="4271" ht="12.75">
      <c r="C4271" s="40"/>
    </row>
    <row r="4272" ht="12.75">
      <c r="C4272" s="40"/>
    </row>
    <row r="4273" ht="12.75">
      <c r="C4273" s="40"/>
    </row>
    <row r="4274" ht="12.75">
      <c r="C4274" s="40"/>
    </row>
    <row r="4275" ht="12.75">
      <c r="C4275" s="40"/>
    </row>
    <row r="4276" ht="12.75">
      <c r="C4276" s="40"/>
    </row>
    <row r="4277" ht="12.75">
      <c r="C4277" s="40"/>
    </row>
    <row r="4278" ht="12.75">
      <c r="C4278" s="40"/>
    </row>
    <row r="4279" ht="12.75">
      <c r="C4279" s="40"/>
    </row>
    <row r="4280" ht="12.75">
      <c r="C4280" s="40"/>
    </row>
    <row r="4281" ht="12.75">
      <c r="C4281" s="40"/>
    </row>
    <row r="4282" ht="12.75">
      <c r="C4282" s="40"/>
    </row>
    <row r="4283" ht="12.75">
      <c r="C4283" s="40"/>
    </row>
    <row r="4284" ht="12.75">
      <c r="C4284" s="40"/>
    </row>
    <row r="4285" ht="12.75">
      <c r="C4285" s="40"/>
    </row>
    <row r="4286" ht="12.75">
      <c r="C4286" s="40"/>
    </row>
    <row r="4287" ht="12.75">
      <c r="C4287" s="40"/>
    </row>
    <row r="4288" ht="12.75">
      <c r="C4288" s="40"/>
    </row>
    <row r="4289" ht="12.75">
      <c r="C4289" s="40"/>
    </row>
    <row r="4290" ht="12.75">
      <c r="C4290" s="40"/>
    </row>
    <row r="4291" ht="12.75">
      <c r="C4291" s="40"/>
    </row>
    <row r="4292" ht="12.75">
      <c r="C4292" s="40"/>
    </row>
    <row r="4293" ht="12.75">
      <c r="C4293" s="40"/>
    </row>
    <row r="4294" ht="12.75">
      <c r="C4294" s="40"/>
    </row>
    <row r="4295" ht="12.75">
      <c r="C4295" s="40"/>
    </row>
    <row r="4296" ht="12.75">
      <c r="C4296" s="40"/>
    </row>
    <row r="4297" ht="12.75">
      <c r="C4297" s="40"/>
    </row>
    <row r="4298" ht="12.75">
      <c r="C4298" s="40"/>
    </row>
    <row r="4299" ht="12.75">
      <c r="C4299" s="40"/>
    </row>
    <row r="4300" ht="12.75">
      <c r="C4300" s="40"/>
    </row>
    <row r="4301" ht="12.75">
      <c r="C4301" s="40"/>
    </row>
    <row r="4302" ht="12.75">
      <c r="C4302" s="40"/>
    </row>
    <row r="4303" ht="12.75">
      <c r="C4303" s="40"/>
    </row>
    <row r="4304" ht="12.75">
      <c r="C4304" s="40"/>
    </row>
    <row r="4305" ht="12.75">
      <c r="C4305" s="40"/>
    </row>
    <row r="4306" ht="12.75">
      <c r="C4306" s="40"/>
    </row>
    <row r="4307" ht="12.75">
      <c r="C4307" s="40"/>
    </row>
    <row r="4308" ht="12.75">
      <c r="C4308" s="40"/>
    </row>
    <row r="4309" ht="12.75">
      <c r="C4309" s="40"/>
    </row>
    <row r="4310" ht="12.75">
      <c r="C4310" s="40"/>
    </row>
    <row r="4311" ht="12.75">
      <c r="C4311" s="40"/>
    </row>
    <row r="4312" ht="12.75">
      <c r="C4312" s="40"/>
    </row>
    <row r="4313" ht="12.75">
      <c r="C4313" s="40"/>
    </row>
    <row r="4314" ht="12.75">
      <c r="C4314" s="40"/>
    </row>
    <row r="4315" ht="12.75">
      <c r="C4315" s="40"/>
    </row>
    <row r="4316" ht="12.75">
      <c r="C4316" s="40"/>
    </row>
    <row r="4317" ht="12.75">
      <c r="C4317" s="40"/>
    </row>
    <row r="4318" ht="12.75">
      <c r="C4318" s="40"/>
    </row>
    <row r="4319" ht="12.75">
      <c r="C4319" s="40"/>
    </row>
    <row r="4320" ht="12.75">
      <c r="C4320" s="40"/>
    </row>
    <row r="4321" ht="12.75">
      <c r="C4321" s="40"/>
    </row>
    <row r="4322" ht="12.75">
      <c r="C4322" s="40"/>
    </row>
    <row r="4323" ht="12.75">
      <c r="C4323" s="40"/>
    </row>
    <row r="4324" ht="12.75">
      <c r="C4324" s="40"/>
    </row>
    <row r="4325" ht="12.75">
      <c r="C4325" s="40"/>
    </row>
    <row r="4326" ht="12.75">
      <c r="C4326" s="40"/>
    </row>
    <row r="4327" ht="12.75">
      <c r="C4327" s="40"/>
    </row>
    <row r="4328" ht="12.75">
      <c r="C4328" s="40"/>
    </row>
    <row r="4329" ht="12.75">
      <c r="C4329" s="40"/>
    </row>
    <row r="4330" ht="12.75">
      <c r="C4330" s="40"/>
    </row>
    <row r="4331" ht="12.75">
      <c r="C4331" s="40"/>
    </row>
    <row r="4332" ht="12.75">
      <c r="C4332" s="40"/>
    </row>
    <row r="4333" ht="12.75">
      <c r="C4333" s="40"/>
    </row>
    <row r="4334" ht="12.75">
      <c r="C4334" s="40"/>
    </row>
    <row r="4335" ht="12.75">
      <c r="C4335" s="40"/>
    </row>
    <row r="4336" ht="12.75">
      <c r="C4336" s="40"/>
    </row>
    <row r="4337" ht="12.75">
      <c r="C4337" s="40"/>
    </row>
    <row r="4338" ht="12.75">
      <c r="C4338" s="40"/>
    </row>
    <row r="4339" ht="12.75">
      <c r="C4339" s="40"/>
    </row>
    <row r="4340" ht="12.75">
      <c r="C4340" s="40"/>
    </row>
    <row r="4341" ht="12.75">
      <c r="C4341" s="40"/>
    </row>
    <row r="4342" ht="12.75">
      <c r="C4342" s="40"/>
    </row>
    <row r="4343" ht="12.75">
      <c r="C4343" s="40"/>
    </row>
    <row r="4344" ht="12.75">
      <c r="C4344" s="40"/>
    </row>
    <row r="4345" ht="12.75">
      <c r="C4345" s="40"/>
    </row>
    <row r="4346" ht="12.75">
      <c r="C4346" s="40"/>
    </row>
    <row r="4347" ht="12.75">
      <c r="C4347" s="40"/>
    </row>
    <row r="4348" ht="12.75">
      <c r="C4348" s="40"/>
    </row>
    <row r="4349" ht="12.75">
      <c r="C4349" s="40"/>
    </row>
    <row r="4350" ht="12.75">
      <c r="C4350" s="40"/>
    </row>
    <row r="4351" ht="12.75">
      <c r="C4351" s="40"/>
    </row>
    <row r="4352" ht="12.75">
      <c r="C4352" s="40"/>
    </row>
    <row r="4353" ht="12.75">
      <c r="C4353" s="40"/>
    </row>
    <row r="4354" ht="12.75">
      <c r="C4354" s="40"/>
    </row>
    <row r="4355" ht="12.75">
      <c r="C4355" s="40"/>
    </row>
    <row r="4356" ht="12.75">
      <c r="C4356" s="40"/>
    </row>
    <row r="4357" ht="12.75">
      <c r="C4357" s="40"/>
    </row>
    <row r="4358" ht="12.75">
      <c r="C4358" s="40"/>
    </row>
    <row r="4359" ht="12.75">
      <c r="C4359" s="40"/>
    </row>
    <row r="4360" ht="12.75">
      <c r="C4360" s="40"/>
    </row>
    <row r="4361" ht="12.75">
      <c r="C4361" s="40"/>
    </row>
    <row r="4362" ht="12.75">
      <c r="C4362" s="40"/>
    </row>
    <row r="4363" ht="12.75">
      <c r="C4363" s="40"/>
    </row>
    <row r="4364" ht="12.75">
      <c r="C4364" s="40"/>
    </row>
    <row r="4365" ht="12.75">
      <c r="C4365" s="40"/>
    </row>
    <row r="4366" ht="12.75">
      <c r="C4366" s="40"/>
    </row>
    <row r="4367" ht="12.75">
      <c r="C4367" s="40"/>
    </row>
    <row r="4368" ht="12.75">
      <c r="C4368" s="40"/>
    </row>
    <row r="4369" ht="12.75">
      <c r="C4369" s="40"/>
    </row>
    <row r="4370" ht="12.75">
      <c r="C4370" s="40"/>
    </row>
    <row r="4371" ht="12.75">
      <c r="C4371" s="40"/>
    </row>
    <row r="4372" ht="12.75">
      <c r="C4372" s="40"/>
    </row>
    <row r="4373" ht="12.75">
      <c r="C4373" s="40"/>
    </row>
    <row r="4374" ht="12.75">
      <c r="C4374" s="40"/>
    </row>
    <row r="4375" ht="12.75">
      <c r="C4375" s="40"/>
    </row>
    <row r="4376" ht="12.75">
      <c r="C4376" s="40"/>
    </row>
    <row r="4377" ht="12.75">
      <c r="C4377" s="40"/>
    </row>
    <row r="4378" ht="12.75">
      <c r="C4378" s="40"/>
    </row>
    <row r="4379" ht="12.75">
      <c r="C4379" s="40"/>
    </row>
    <row r="4380" ht="12.75">
      <c r="C4380" s="40"/>
    </row>
    <row r="4381" ht="12.75">
      <c r="C4381" s="40"/>
    </row>
    <row r="4382" ht="12.75">
      <c r="C4382" s="40"/>
    </row>
    <row r="4383" ht="12.75">
      <c r="C4383" s="40"/>
    </row>
    <row r="4384" ht="12.75">
      <c r="C4384" s="40"/>
    </row>
    <row r="4385" ht="12.75">
      <c r="C4385" s="40"/>
    </row>
    <row r="4386" ht="12.75">
      <c r="C4386" s="40"/>
    </row>
    <row r="4387" ht="12.75">
      <c r="C4387" s="40"/>
    </row>
    <row r="4388" ht="12.75">
      <c r="C4388" s="40"/>
    </row>
    <row r="4389" ht="12.75">
      <c r="C4389" s="40"/>
    </row>
    <row r="4390" ht="12.75">
      <c r="C4390" s="40"/>
    </row>
    <row r="4391" ht="12.75">
      <c r="C4391" s="40"/>
    </row>
    <row r="4392" ht="12.75">
      <c r="C4392" s="40"/>
    </row>
    <row r="4393" ht="12.75">
      <c r="C4393" s="40"/>
    </row>
    <row r="4394" ht="12.75">
      <c r="C4394" s="40"/>
    </row>
    <row r="4395" ht="12.75">
      <c r="C4395" s="40"/>
    </row>
    <row r="4396" ht="12.75">
      <c r="C4396" s="40"/>
    </row>
    <row r="4397" ht="12.75">
      <c r="C4397" s="40"/>
    </row>
    <row r="4398" ht="12.75">
      <c r="C4398" s="40"/>
    </row>
    <row r="4399" ht="12.75">
      <c r="C4399" s="40"/>
    </row>
    <row r="4400" ht="12.75">
      <c r="C4400" s="40"/>
    </row>
    <row r="4401" ht="12.75">
      <c r="C4401" s="40"/>
    </row>
    <row r="4402" ht="12.75">
      <c r="C4402" s="40"/>
    </row>
    <row r="4403" ht="12.75">
      <c r="C4403" s="40"/>
    </row>
    <row r="4404" ht="12.75">
      <c r="C4404" s="40"/>
    </row>
    <row r="4405" ht="12.75">
      <c r="C4405" s="40"/>
    </row>
    <row r="4406" ht="12.75">
      <c r="C4406" s="40"/>
    </row>
    <row r="4407" ht="12.75">
      <c r="C4407" s="40"/>
    </row>
    <row r="4408" ht="12.75">
      <c r="C4408" s="40"/>
    </row>
    <row r="4409" ht="12.75">
      <c r="C4409" s="40"/>
    </row>
    <row r="4410" ht="12.75">
      <c r="C4410" s="40"/>
    </row>
    <row r="4411" ht="12.75">
      <c r="C4411" s="40"/>
    </row>
    <row r="4412" ht="12.75">
      <c r="C4412" s="40"/>
    </row>
    <row r="4413" ht="12.75">
      <c r="C4413" s="40"/>
    </row>
    <row r="4414" ht="12.75">
      <c r="C4414" s="40"/>
    </row>
    <row r="4415" ht="12.75">
      <c r="C4415" s="40"/>
    </row>
    <row r="4416" ht="12.75">
      <c r="C4416" s="40"/>
    </row>
    <row r="4417" ht="12.75">
      <c r="C4417" s="40"/>
    </row>
    <row r="4418" ht="12.75">
      <c r="C4418" s="40"/>
    </row>
    <row r="4419" ht="12.75">
      <c r="C4419" s="40"/>
    </row>
    <row r="4420" ht="12.75">
      <c r="C4420" s="40"/>
    </row>
    <row r="4421" ht="12.75">
      <c r="C4421" s="40"/>
    </row>
    <row r="4422" ht="12.75">
      <c r="C4422" s="40"/>
    </row>
    <row r="4423" ht="12.75">
      <c r="C4423" s="40"/>
    </row>
    <row r="4424" ht="12.75">
      <c r="C4424" s="40"/>
    </row>
    <row r="4425" ht="12.75">
      <c r="C4425" s="40"/>
    </row>
    <row r="4426" ht="12.75">
      <c r="C4426" s="40"/>
    </row>
    <row r="4427" ht="12.75">
      <c r="C4427" s="40"/>
    </row>
    <row r="4428" ht="12.75">
      <c r="C4428" s="40"/>
    </row>
    <row r="4429" ht="12.75">
      <c r="C4429" s="40"/>
    </row>
    <row r="4430" ht="12.75">
      <c r="C4430" s="40"/>
    </row>
    <row r="4431" ht="12.75">
      <c r="C4431" s="40"/>
    </row>
    <row r="4432" ht="12.75">
      <c r="C4432" s="40"/>
    </row>
    <row r="4433" ht="12.75">
      <c r="C4433" s="40"/>
    </row>
    <row r="4434" ht="12.75">
      <c r="C4434" s="40"/>
    </row>
    <row r="4435" ht="12.75">
      <c r="C4435" s="40"/>
    </row>
    <row r="4436" ht="12.75">
      <c r="C4436" s="40"/>
    </row>
    <row r="4437" ht="12.75">
      <c r="C4437" s="40"/>
    </row>
    <row r="4438" ht="12.75">
      <c r="C4438" s="40"/>
    </row>
    <row r="4439" ht="12.75">
      <c r="C4439" s="40"/>
    </row>
    <row r="4440" ht="12.75">
      <c r="C4440" s="40"/>
    </row>
    <row r="4441" ht="12.75">
      <c r="C4441" s="40"/>
    </row>
    <row r="4442" ht="12.75">
      <c r="C4442" s="40"/>
    </row>
    <row r="4443" ht="12.75">
      <c r="C4443" s="40"/>
    </row>
    <row r="4444" ht="12.75">
      <c r="C4444" s="40"/>
    </row>
    <row r="4445" ht="12.75">
      <c r="C4445" s="40"/>
    </row>
    <row r="4446" ht="12.75">
      <c r="C4446" s="40"/>
    </row>
    <row r="4447" ht="12.75">
      <c r="C4447" s="40"/>
    </row>
    <row r="4448" ht="12.75">
      <c r="C4448" s="40"/>
    </row>
    <row r="4449" ht="12.75">
      <c r="C4449" s="40"/>
    </row>
    <row r="4450" ht="12.75">
      <c r="C4450" s="40"/>
    </row>
    <row r="4451" ht="12.75">
      <c r="C4451" s="40"/>
    </row>
    <row r="4452" ht="12.75">
      <c r="C4452" s="40"/>
    </row>
    <row r="4453" ht="12.75">
      <c r="C4453" s="40"/>
    </row>
    <row r="4454" ht="12.75">
      <c r="C4454" s="40"/>
    </row>
    <row r="4455" ht="12.75">
      <c r="C4455" s="40"/>
    </row>
    <row r="4456" ht="12.75">
      <c r="C4456" s="40"/>
    </row>
    <row r="4457" ht="12.75">
      <c r="C4457" s="40"/>
    </row>
    <row r="4458" ht="12.75">
      <c r="C4458" s="40"/>
    </row>
    <row r="4459" ht="12.75">
      <c r="C4459" s="40"/>
    </row>
    <row r="4460" ht="12.75">
      <c r="C4460" s="40"/>
    </row>
    <row r="4461" ht="12.75">
      <c r="C4461" s="40"/>
    </row>
    <row r="4462" ht="12.75">
      <c r="C4462" s="40"/>
    </row>
    <row r="4463" ht="12.75">
      <c r="C4463" s="40"/>
    </row>
    <row r="4464" ht="12.75">
      <c r="C4464" s="40"/>
    </row>
    <row r="4465" ht="12.75">
      <c r="C4465" s="40"/>
    </row>
    <row r="4466" ht="12.75">
      <c r="C4466" s="40"/>
    </row>
    <row r="4467" ht="12.75">
      <c r="C4467" s="40"/>
    </row>
    <row r="4468" ht="12.75">
      <c r="C4468" s="40"/>
    </row>
    <row r="4469" ht="12.75">
      <c r="C4469" s="40"/>
    </row>
    <row r="4470" ht="12.75">
      <c r="C4470" s="40"/>
    </row>
    <row r="4471" ht="12.75">
      <c r="C4471" s="40"/>
    </row>
    <row r="4472" ht="12.75">
      <c r="C4472" s="40"/>
    </row>
    <row r="4473" ht="12.75">
      <c r="C4473" s="40"/>
    </row>
    <row r="4474" ht="12.75">
      <c r="C4474" s="40"/>
    </row>
    <row r="4475" ht="12.75">
      <c r="C4475" s="40"/>
    </row>
    <row r="4476" ht="12.75">
      <c r="C4476" s="40"/>
    </row>
    <row r="4477" ht="12.75">
      <c r="C4477" s="40"/>
    </row>
    <row r="4478" ht="12.75">
      <c r="C4478" s="40"/>
    </row>
    <row r="4479" ht="12.75">
      <c r="C4479" s="40"/>
    </row>
    <row r="4480" ht="12.75">
      <c r="C4480" s="40"/>
    </row>
    <row r="4481" ht="12.75">
      <c r="C4481" s="40"/>
    </row>
    <row r="4482" ht="12.75">
      <c r="C4482" s="40"/>
    </row>
    <row r="4483" ht="12.75">
      <c r="C4483" s="40"/>
    </row>
    <row r="4484" ht="12.75">
      <c r="C4484" s="40"/>
    </row>
    <row r="4485" ht="12.75">
      <c r="C4485" s="40"/>
    </row>
    <row r="4486" ht="12.75">
      <c r="C4486" s="40"/>
    </row>
    <row r="4487" ht="12.75">
      <c r="C4487" s="40"/>
    </row>
    <row r="4488" ht="12.75">
      <c r="C4488" s="40"/>
    </row>
    <row r="4489" ht="12.75">
      <c r="C4489" s="40"/>
    </row>
    <row r="4490" ht="12.75">
      <c r="C4490" s="40"/>
    </row>
    <row r="4491" ht="12.75">
      <c r="C4491" s="40"/>
    </row>
    <row r="4492" ht="12.75">
      <c r="C4492" s="40"/>
    </row>
    <row r="4493" ht="12.75">
      <c r="C4493" s="40"/>
    </row>
    <row r="4494" ht="12.75">
      <c r="C4494" s="40"/>
    </row>
    <row r="4495" ht="12.75">
      <c r="C4495" s="40"/>
    </row>
    <row r="4496" ht="12.75">
      <c r="C4496" s="40"/>
    </row>
    <row r="4497" ht="12.75">
      <c r="C4497" s="40"/>
    </row>
    <row r="4498" ht="12.75">
      <c r="C4498" s="40"/>
    </row>
    <row r="4499" ht="12.75">
      <c r="C4499" s="40"/>
    </row>
    <row r="4500" ht="12.75">
      <c r="C4500" s="40"/>
    </row>
    <row r="4501" ht="12.75">
      <c r="C4501" s="40"/>
    </row>
    <row r="4502" ht="12.75">
      <c r="C4502" s="40"/>
    </row>
    <row r="4503" ht="12.75">
      <c r="C4503" s="40"/>
    </row>
    <row r="4504" ht="12.75">
      <c r="C4504" s="40"/>
    </row>
    <row r="4505" ht="12.75">
      <c r="C4505" s="40"/>
    </row>
    <row r="4506" ht="12.75">
      <c r="C4506" s="40"/>
    </row>
    <row r="4507" ht="12.75">
      <c r="C4507" s="40"/>
    </row>
    <row r="4508" ht="12.75">
      <c r="C4508" s="40"/>
    </row>
    <row r="4509" ht="12.75">
      <c r="C4509" s="40"/>
    </row>
    <row r="4510" ht="12.75">
      <c r="C4510" s="40"/>
    </row>
    <row r="4511" ht="12.75">
      <c r="C4511" s="40"/>
    </row>
    <row r="4512" ht="12.75">
      <c r="C4512" s="40"/>
    </row>
    <row r="4513" ht="12.75">
      <c r="C4513" s="40"/>
    </row>
    <row r="4514" ht="12.75">
      <c r="C4514" s="40"/>
    </row>
    <row r="4515" ht="12.75">
      <c r="C4515" s="40"/>
    </row>
    <row r="4516" ht="12.75">
      <c r="C4516" s="40"/>
    </row>
    <row r="4517" ht="12.75">
      <c r="C4517" s="40"/>
    </row>
    <row r="4518" ht="12.75">
      <c r="C4518" s="40"/>
    </row>
    <row r="4519" ht="12.75">
      <c r="C4519" s="40"/>
    </row>
    <row r="4520" ht="12.75">
      <c r="C4520" s="40"/>
    </row>
    <row r="4521" ht="12.75">
      <c r="C4521" s="40"/>
    </row>
    <row r="4522" ht="12.75">
      <c r="C4522" s="40"/>
    </row>
    <row r="4523" ht="12.75">
      <c r="C4523" s="40"/>
    </row>
    <row r="4524" ht="12.75">
      <c r="C4524" s="40"/>
    </row>
    <row r="4525" ht="12.75">
      <c r="C4525" s="40"/>
    </row>
    <row r="4526" ht="12.75">
      <c r="C4526" s="40"/>
    </row>
    <row r="4527" ht="12.75">
      <c r="C4527" s="40"/>
    </row>
    <row r="4528" ht="12.75">
      <c r="C4528" s="40"/>
    </row>
    <row r="4529" ht="12.75">
      <c r="C4529" s="40"/>
    </row>
    <row r="4530" ht="12.75">
      <c r="C4530" s="40"/>
    </row>
    <row r="4531" ht="12.75">
      <c r="C4531" s="40"/>
    </row>
    <row r="4532" ht="12.75">
      <c r="C4532" s="40"/>
    </row>
    <row r="4533" ht="12.75">
      <c r="C4533" s="40"/>
    </row>
    <row r="4534" ht="12.75">
      <c r="C4534" s="40"/>
    </row>
    <row r="4535" ht="12.75">
      <c r="C4535" s="40"/>
    </row>
    <row r="4536" ht="12.75">
      <c r="C4536" s="40"/>
    </row>
    <row r="4537" ht="12.75">
      <c r="C4537" s="40"/>
    </row>
    <row r="4538" ht="12.75">
      <c r="C4538" s="40"/>
    </row>
    <row r="4539" ht="12.75">
      <c r="C4539" s="40"/>
    </row>
    <row r="4540" ht="12.75">
      <c r="C4540" s="40"/>
    </row>
    <row r="4541" ht="12.75">
      <c r="C4541" s="40"/>
    </row>
    <row r="4542" ht="12.75">
      <c r="C4542" s="40"/>
    </row>
    <row r="4543" ht="12.75">
      <c r="C4543" s="40"/>
    </row>
    <row r="4544" ht="12.75">
      <c r="C4544" s="40"/>
    </row>
    <row r="4545" ht="12.75">
      <c r="C4545" s="40"/>
    </row>
    <row r="4546" ht="12.75">
      <c r="C4546" s="40"/>
    </row>
    <row r="4547" ht="12.75">
      <c r="C4547" s="40"/>
    </row>
    <row r="4548" ht="12.75">
      <c r="C4548" s="40"/>
    </row>
    <row r="4549" ht="12.75">
      <c r="C4549" s="40"/>
    </row>
    <row r="4550" ht="12.75">
      <c r="C4550" s="40"/>
    </row>
    <row r="4551" ht="12.75">
      <c r="C4551" s="40"/>
    </row>
    <row r="4552" ht="12.75">
      <c r="C4552" s="40"/>
    </row>
    <row r="4553" ht="12.75">
      <c r="C4553" s="40"/>
    </row>
    <row r="4554" ht="12.75">
      <c r="C4554" s="40"/>
    </row>
    <row r="4555" ht="12.75">
      <c r="C4555" s="40"/>
    </row>
    <row r="4556" ht="12.75">
      <c r="C4556" s="40"/>
    </row>
    <row r="4557" ht="12.75">
      <c r="C4557" s="40"/>
    </row>
    <row r="4558" ht="12.75">
      <c r="C4558" s="40"/>
    </row>
    <row r="4559" ht="12.75">
      <c r="C4559" s="40"/>
    </row>
    <row r="4560" ht="12.75">
      <c r="C4560" s="40"/>
    </row>
    <row r="4561" ht="12.75">
      <c r="C4561" s="40"/>
    </row>
    <row r="4562" ht="12.75">
      <c r="C4562" s="40"/>
    </row>
    <row r="4563" ht="12.75">
      <c r="C4563" s="40"/>
    </row>
    <row r="4564" ht="12.75">
      <c r="C4564" s="40"/>
    </row>
    <row r="4565" ht="12.75">
      <c r="C4565" s="40"/>
    </row>
    <row r="4566" ht="12.75">
      <c r="C4566" s="40"/>
    </row>
    <row r="4567" ht="12.75">
      <c r="C4567" s="40"/>
    </row>
    <row r="4568" ht="12.75">
      <c r="C4568" s="40"/>
    </row>
    <row r="4569" ht="12.75">
      <c r="C4569" s="40"/>
    </row>
    <row r="4570" ht="12.75">
      <c r="C4570" s="40"/>
    </row>
    <row r="4571" ht="12.75">
      <c r="C4571" s="40"/>
    </row>
    <row r="4572" ht="12.75">
      <c r="C4572" s="40"/>
    </row>
    <row r="4573" ht="12.75">
      <c r="C4573" s="40"/>
    </row>
    <row r="4574" ht="12.75">
      <c r="C4574" s="40"/>
    </row>
    <row r="4575" ht="12.75">
      <c r="C4575" s="40"/>
    </row>
    <row r="4576" ht="12.75">
      <c r="C4576" s="40"/>
    </row>
    <row r="4577" ht="12.75">
      <c r="C4577" s="40"/>
    </row>
    <row r="4578" ht="12.75">
      <c r="C4578" s="40"/>
    </row>
    <row r="4579" ht="12.75">
      <c r="C4579" s="40"/>
    </row>
    <row r="4580" ht="12.75">
      <c r="C4580" s="40"/>
    </row>
    <row r="4581" ht="12.75">
      <c r="C4581" s="40"/>
    </row>
    <row r="4582" ht="12.75">
      <c r="C4582" s="40"/>
    </row>
    <row r="4583" ht="12.75">
      <c r="C4583" s="40"/>
    </row>
    <row r="4584" ht="12.75">
      <c r="C4584" s="40"/>
    </row>
    <row r="4585" ht="12.75">
      <c r="C4585" s="40"/>
    </row>
    <row r="4586" ht="12.75">
      <c r="C4586" s="40"/>
    </row>
    <row r="4587" ht="12.75">
      <c r="C4587" s="40"/>
    </row>
    <row r="4588" ht="12.75">
      <c r="C4588" s="40"/>
    </row>
    <row r="4589" ht="12.75">
      <c r="C4589" s="40"/>
    </row>
    <row r="4590" ht="12.75">
      <c r="C4590" s="40"/>
    </row>
    <row r="4591" ht="12.75">
      <c r="C4591" s="40"/>
    </row>
    <row r="4592" ht="12.75">
      <c r="C4592" s="40"/>
    </row>
    <row r="4593" ht="12.75">
      <c r="C4593" s="40"/>
    </row>
    <row r="4594" ht="12.75">
      <c r="C4594" s="40"/>
    </row>
    <row r="4595" ht="12.75">
      <c r="C4595" s="40"/>
    </row>
    <row r="4596" ht="12.75">
      <c r="C4596" s="40"/>
    </row>
    <row r="4597" ht="12.75">
      <c r="C4597" s="40"/>
    </row>
    <row r="4598" ht="12.75">
      <c r="C4598" s="40"/>
    </row>
    <row r="4599" ht="12.75">
      <c r="C4599" s="40"/>
    </row>
    <row r="4600" ht="12.75">
      <c r="C4600" s="40"/>
    </row>
    <row r="4601" ht="12.75">
      <c r="C4601" s="40"/>
    </row>
    <row r="4602" ht="12.75">
      <c r="C4602" s="40"/>
    </row>
    <row r="4603" ht="12.75">
      <c r="C4603" s="40"/>
    </row>
    <row r="4604" ht="12.75">
      <c r="C4604" s="40"/>
    </row>
    <row r="4605" ht="12.75">
      <c r="C4605" s="40"/>
    </row>
    <row r="4606" ht="12.75">
      <c r="C4606" s="40"/>
    </row>
    <row r="4607" ht="12.75">
      <c r="C4607" s="40"/>
    </row>
    <row r="4608" ht="12.75">
      <c r="C4608" s="40"/>
    </row>
    <row r="4609" ht="12.75">
      <c r="C4609" s="40"/>
    </row>
    <row r="4610" ht="12.75">
      <c r="C4610" s="40"/>
    </row>
    <row r="4611" ht="12.75">
      <c r="C4611" s="40"/>
    </row>
    <row r="4612" ht="12.75">
      <c r="C4612" s="40"/>
    </row>
    <row r="4613" ht="12.75">
      <c r="C4613" s="40"/>
    </row>
    <row r="4614" ht="12.75">
      <c r="C4614" s="40"/>
    </row>
    <row r="4615" ht="12.75">
      <c r="C4615" s="40"/>
    </row>
    <row r="4616" ht="12.75">
      <c r="C4616" s="40"/>
    </row>
    <row r="4617" ht="12.75">
      <c r="C4617" s="40"/>
    </row>
    <row r="4618" ht="12.75">
      <c r="C4618" s="40"/>
    </row>
    <row r="4619" ht="12.75">
      <c r="C4619" s="40"/>
    </row>
    <row r="4620" ht="12.75">
      <c r="C4620" s="40"/>
    </row>
    <row r="4621" ht="12.75">
      <c r="C4621" s="40"/>
    </row>
    <row r="4622" ht="12.75">
      <c r="C4622" s="40"/>
    </row>
    <row r="4623" ht="12.75">
      <c r="C4623" s="40"/>
    </row>
    <row r="4624" ht="12.75">
      <c r="C4624" s="40"/>
    </row>
    <row r="4625" ht="12.75">
      <c r="C4625" s="40"/>
    </row>
    <row r="4626" ht="12.75">
      <c r="C4626" s="40"/>
    </row>
    <row r="4627" ht="12.75">
      <c r="C4627" s="40"/>
    </row>
    <row r="4628" ht="12.75">
      <c r="C4628" s="40"/>
    </row>
    <row r="4629" ht="12.75">
      <c r="C4629" s="40"/>
    </row>
    <row r="4630" ht="12.75">
      <c r="C4630" s="40"/>
    </row>
    <row r="4631" ht="12.75">
      <c r="C4631" s="40"/>
    </row>
    <row r="4632" ht="12.75">
      <c r="C4632" s="40"/>
    </row>
    <row r="4633" ht="12.75">
      <c r="C4633" s="40"/>
    </row>
    <row r="4634" ht="12.75">
      <c r="C4634" s="40"/>
    </row>
    <row r="4635" ht="12.75">
      <c r="C4635" s="40"/>
    </row>
    <row r="4636" ht="12.75">
      <c r="C4636" s="40"/>
    </row>
    <row r="4637" ht="12.75">
      <c r="C4637" s="40"/>
    </row>
    <row r="4638" ht="12.75">
      <c r="C4638" s="40"/>
    </row>
    <row r="4639" ht="12.75">
      <c r="C4639" s="40"/>
    </row>
    <row r="4640" ht="12.75">
      <c r="C4640" s="40"/>
    </row>
    <row r="4641" ht="12.75">
      <c r="C4641" s="40"/>
    </row>
    <row r="4642" ht="12.75">
      <c r="C4642" s="40"/>
    </row>
    <row r="4643" ht="12.75">
      <c r="C4643" s="40"/>
    </row>
    <row r="4644" ht="12.75">
      <c r="C4644" s="40"/>
    </row>
    <row r="4645" ht="12.75">
      <c r="C4645" s="40"/>
    </row>
    <row r="4646" ht="12.75">
      <c r="C4646" s="40"/>
    </row>
    <row r="4647" ht="12.75">
      <c r="C4647" s="40"/>
    </row>
    <row r="4648" ht="12.75">
      <c r="C4648" s="40"/>
    </row>
    <row r="4649" ht="12.75">
      <c r="C4649" s="40"/>
    </row>
    <row r="4650" ht="12.75">
      <c r="C4650" s="40"/>
    </row>
    <row r="4651" ht="12.75">
      <c r="C4651" s="40"/>
    </row>
    <row r="4652" ht="12.75">
      <c r="C4652" s="40"/>
    </row>
    <row r="4653" ht="12.75">
      <c r="C4653" s="40"/>
    </row>
    <row r="4654" ht="12.75">
      <c r="C4654" s="40"/>
    </row>
    <row r="4655" ht="12.75">
      <c r="C4655" s="40"/>
    </row>
    <row r="4656" ht="12.75">
      <c r="C4656" s="40"/>
    </row>
    <row r="4657" ht="12.75">
      <c r="C4657" s="40"/>
    </row>
    <row r="4658" ht="12.75">
      <c r="C4658" s="40"/>
    </row>
    <row r="4659" ht="12.75">
      <c r="C4659" s="40"/>
    </row>
    <row r="4660" ht="12.75">
      <c r="C4660" s="40"/>
    </row>
    <row r="4661" ht="12.75">
      <c r="C4661" s="40"/>
    </row>
    <row r="4662" ht="12.75">
      <c r="C4662" s="40"/>
    </row>
    <row r="4663" ht="12.75">
      <c r="C4663" s="40"/>
    </row>
    <row r="4664" ht="12.75">
      <c r="C4664" s="40"/>
    </row>
    <row r="4665" ht="12.75">
      <c r="C4665" s="40"/>
    </row>
    <row r="4666" ht="12.75">
      <c r="C4666" s="40"/>
    </row>
    <row r="4667" ht="12.75">
      <c r="C4667" s="40"/>
    </row>
    <row r="4668" ht="12.75">
      <c r="C4668" s="40"/>
    </row>
    <row r="4669" ht="12.75">
      <c r="C4669" s="40"/>
    </row>
    <row r="4670" ht="12.75">
      <c r="C4670" s="40"/>
    </row>
    <row r="4671" ht="12.75">
      <c r="C4671" s="40"/>
    </row>
    <row r="4672" ht="12.75">
      <c r="C4672" s="40"/>
    </row>
    <row r="4673" ht="12.75">
      <c r="C4673" s="40"/>
    </row>
    <row r="4674" ht="12.75">
      <c r="C4674" s="40"/>
    </row>
    <row r="4675" ht="12.75">
      <c r="C4675" s="40"/>
    </row>
    <row r="4676" ht="12.75">
      <c r="C4676" s="40"/>
    </row>
    <row r="4677" ht="12.75">
      <c r="C4677" s="40"/>
    </row>
    <row r="4678" ht="12.75">
      <c r="C4678" s="40"/>
    </row>
    <row r="4679" ht="12.75">
      <c r="C4679" s="40"/>
    </row>
    <row r="4680" ht="12.75">
      <c r="C4680" s="40"/>
    </row>
    <row r="4681" ht="12.75">
      <c r="C4681" s="40"/>
    </row>
    <row r="4682" ht="12.75">
      <c r="C4682" s="40"/>
    </row>
    <row r="4683" ht="12.75">
      <c r="C4683" s="40"/>
    </row>
    <row r="4684" ht="12.75">
      <c r="C4684" s="40"/>
    </row>
    <row r="4685" ht="12.75">
      <c r="C4685" s="40"/>
    </row>
    <row r="4686" ht="12.75">
      <c r="C4686" s="40"/>
    </row>
    <row r="4687" ht="12.75">
      <c r="C4687" s="40"/>
    </row>
    <row r="4688" ht="12.75">
      <c r="C4688" s="40"/>
    </row>
    <row r="4689" ht="12.75">
      <c r="C4689" s="40"/>
    </row>
    <row r="4690" ht="12.75">
      <c r="C4690" s="40"/>
    </row>
    <row r="4691" ht="12.75">
      <c r="C4691" s="40"/>
    </row>
    <row r="4692" ht="12.75">
      <c r="C4692" s="40"/>
    </row>
    <row r="4693" ht="12.75">
      <c r="C4693" s="40"/>
    </row>
    <row r="4694" ht="12.75">
      <c r="C4694" s="40"/>
    </row>
    <row r="4695" ht="12.75">
      <c r="C4695" s="40"/>
    </row>
    <row r="4696" ht="12.75">
      <c r="C4696" s="40"/>
    </row>
    <row r="4697" ht="12.75">
      <c r="C4697" s="40"/>
    </row>
    <row r="4698" ht="12.75">
      <c r="C4698" s="40"/>
    </row>
    <row r="4699" ht="12.75">
      <c r="C4699" s="40"/>
    </row>
    <row r="4700" ht="12.75">
      <c r="C4700" s="40"/>
    </row>
    <row r="4701" ht="12.75">
      <c r="C4701" s="40"/>
    </row>
    <row r="4702" ht="12.75">
      <c r="C4702" s="40"/>
    </row>
    <row r="4703" ht="12.75">
      <c r="C4703" s="40"/>
    </row>
    <row r="4704" ht="12.75">
      <c r="C4704" s="40"/>
    </row>
    <row r="4705" ht="12.75">
      <c r="C4705" s="40"/>
    </row>
    <row r="4706" ht="12.75">
      <c r="C4706" s="40"/>
    </row>
    <row r="4707" ht="12.75">
      <c r="C4707" s="40"/>
    </row>
    <row r="4708" ht="12.75">
      <c r="C4708" s="40"/>
    </row>
  </sheetData>
  <printOptions/>
  <pageMargins left="0.7875" right="0.7875" top="0.7875" bottom="1.025" header="0.5118055555555556" footer="0.7875"/>
  <pageSetup firstPageNumber="160" useFirstPageNumber="1" horizontalDpi="300" verticalDpi="300" orientation="landscape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48"/>
  <sheetViews>
    <sheetView workbookViewId="0" topLeftCell="A34">
      <selection activeCell="D47" sqref="D47"/>
    </sheetView>
  </sheetViews>
  <sheetFormatPr defaultColWidth="9.140625" defaultRowHeight="12.75"/>
  <cols>
    <col min="1" max="1" width="6.28125" style="6" customWidth="1"/>
    <col min="2" max="2" width="8.57421875" style="6" customWidth="1"/>
    <col min="3" max="3" width="6.421875" style="6" customWidth="1"/>
    <col min="4" max="4" width="49.00390625" style="6" customWidth="1"/>
    <col min="5" max="5" width="16.7109375" style="6" customWidth="1"/>
    <col min="6" max="6" width="16.28125" style="6" customWidth="1"/>
    <col min="7" max="7" width="16.140625" style="6" customWidth="1"/>
    <col min="8" max="8" width="9.140625" style="6" customWidth="1"/>
    <col min="9" max="16384" width="9.00390625" style="6" customWidth="1"/>
  </cols>
  <sheetData>
    <row r="1" ht="15">
      <c r="A1" s="8" t="s">
        <v>276</v>
      </c>
    </row>
    <row r="2" spans="1:4" ht="15">
      <c r="A2" s="349"/>
      <c r="C2" s="349"/>
      <c r="D2" s="8" t="s">
        <v>277</v>
      </c>
    </row>
    <row r="3" spans="1:7" ht="15">
      <c r="A3" s="153"/>
      <c r="G3" s="11" t="s">
        <v>278</v>
      </c>
    </row>
    <row r="4" ht="18">
      <c r="A4" s="350" t="s">
        <v>279</v>
      </c>
    </row>
    <row r="5" spans="1:9" s="353" customFormat="1" ht="48" customHeight="1">
      <c r="A5" s="351" t="s">
        <v>1</v>
      </c>
      <c r="B5" s="351" t="s">
        <v>280</v>
      </c>
      <c r="C5" s="351" t="s">
        <v>2</v>
      </c>
      <c r="D5" s="351" t="s">
        <v>281</v>
      </c>
      <c r="E5" s="351" t="s">
        <v>552</v>
      </c>
      <c r="F5" s="351" t="s">
        <v>4</v>
      </c>
      <c r="G5" s="351" t="s">
        <v>5</v>
      </c>
      <c r="H5" s="351" t="s">
        <v>171</v>
      </c>
      <c r="I5" s="352"/>
    </row>
    <row r="6" spans="1:8" s="26" customFormat="1" ht="10.5">
      <c r="A6" s="354">
        <v>1</v>
      </c>
      <c r="B6" s="354">
        <v>2</v>
      </c>
      <c r="C6" s="354">
        <v>3</v>
      </c>
      <c r="D6" s="354">
        <v>4</v>
      </c>
      <c r="E6" s="354">
        <v>5</v>
      </c>
      <c r="F6" s="354">
        <v>6</v>
      </c>
      <c r="G6" s="354">
        <v>7</v>
      </c>
      <c r="H6" s="354">
        <v>8</v>
      </c>
    </row>
    <row r="7" spans="1:8" ht="33.75" customHeight="1">
      <c r="A7" s="74" t="s">
        <v>7</v>
      </c>
      <c r="B7" s="74"/>
      <c r="C7" s="74"/>
      <c r="D7" s="63" t="s">
        <v>282</v>
      </c>
      <c r="E7" s="75">
        <f aca="true" t="shared" si="0" ref="E7:G8">SUM(E8)</f>
        <v>0</v>
      </c>
      <c r="F7" s="75">
        <f t="shared" si="0"/>
        <v>16772.81</v>
      </c>
      <c r="G7" s="75">
        <f t="shared" si="0"/>
        <v>16772.81</v>
      </c>
      <c r="H7" s="39">
        <f aca="true" t="shared" si="1" ref="H7:H35">G7/F7*100</f>
        <v>100</v>
      </c>
    </row>
    <row r="8" spans="1:8" ht="33.75" customHeight="1">
      <c r="A8" s="36"/>
      <c r="B8" s="36" t="s">
        <v>9</v>
      </c>
      <c r="C8" s="36"/>
      <c r="D8" s="37" t="s">
        <v>10</v>
      </c>
      <c r="E8" s="38">
        <f t="shared" si="0"/>
        <v>0</v>
      </c>
      <c r="F8" s="38">
        <f t="shared" si="0"/>
        <v>16772.81</v>
      </c>
      <c r="G8" s="38">
        <f t="shared" si="0"/>
        <v>16772.81</v>
      </c>
      <c r="H8" s="39">
        <f t="shared" si="1"/>
        <v>100</v>
      </c>
    </row>
    <row r="9" spans="1:8" ht="58.5" customHeight="1">
      <c r="A9" s="36"/>
      <c r="B9" s="36"/>
      <c r="C9" s="36">
        <v>2010</v>
      </c>
      <c r="D9" s="37" t="s">
        <v>283</v>
      </c>
      <c r="E9" s="38">
        <v>0</v>
      </c>
      <c r="F9" s="38">
        <v>16772.81</v>
      </c>
      <c r="G9" s="38">
        <v>16772.81</v>
      </c>
      <c r="H9" s="39">
        <f t="shared" si="1"/>
        <v>100</v>
      </c>
    </row>
    <row r="10" spans="1:8" ht="30.75" customHeight="1">
      <c r="A10" s="74">
        <v>750</v>
      </c>
      <c r="B10" s="74"/>
      <c r="C10" s="74"/>
      <c r="D10" s="63" t="s">
        <v>40</v>
      </c>
      <c r="E10" s="75">
        <f>SUM(E11,E13)</f>
        <v>335751</v>
      </c>
      <c r="F10" s="75">
        <f>SUM(F11,F13)</f>
        <v>344787</v>
      </c>
      <c r="G10" s="75">
        <f>SUM(G11,G13)</f>
        <v>344785.98</v>
      </c>
      <c r="H10" s="39">
        <f t="shared" si="1"/>
        <v>99.99970416518023</v>
      </c>
    </row>
    <row r="11" spans="1:8" ht="26.25" customHeight="1">
      <c r="A11" s="36"/>
      <c r="B11" s="36">
        <v>75011</v>
      </c>
      <c r="C11" s="36"/>
      <c r="D11" s="37" t="s">
        <v>41</v>
      </c>
      <c r="E11" s="38">
        <f>SUM(E12)</f>
        <v>335751</v>
      </c>
      <c r="F11" s="38">
        <f>SUM(F12)</f>
        <v>335751</v>
      </c>
      <c r="G11" s="38">
        <f>SUM(G12)</f>
        <v>335751</v>
      </c>
      <c r="H11" s="39">
        <f t="shared" si="1"/>
        <v>100</v>
      </c>
    </row>
    <row r="12" spans="1:8" ht="61.5" customHeight="1">
      <c r="A12" s="36"/>
      <c r="B12" s="36"/>
      <c r="C12" s="36">
        <v>2010</v>
      </c>
      <c r="D12" s="37" t="s">
        <v>283</v>
      </c>
      <c r="E12" s="38">
        <v>335751</v>
      </c>
      <c r="F12" s="38">
        <v>335751</v>
      </c>
      <c r="G12" s="38">
        <v>335751</v>
      </c>
      <c r="H12" s="39">
        <f t="shared" si="1"/>
        <v>100</v>
      </c>
    </row>
    <row r="13" spans="1:8" ht="33.75" customHeight="1">
      <c r="A13" s="36"/>
      <c r="B13" s="36">
        <v>75056</v>
      </c>
      <c r="C13" s="36"/>
      <c r="D13" s="37" t="s">
        <v>424</v>
      </c>
      <c r="E13" s="38">
        <f>SUM(E14)</f>
        <v>0</v>
      </c>
      <c r="F13" s="38">
        <f>SUM(F14)</f>
        <v>9036</v>
      </c>
      <c r="G13" s="38">
        <f>SUM(G14)</f>
        <v>9034.98</v>
      </c>
      <c r="H13" s="39">
        <f t="shared" si="1"/>
        <v>99.98871181938911</v>
      </c>
    </row>
    <row r="14" spans="1:8" ht="66.75" customHeight="1">
      <c r="A14" s="36"/>
      <c r="B14" s="36"/>
      <c r="C14" s="36">
        <v>2010</v>
      </c>
      <c r="D14" s="37" t="s">
        <v>283</v>
      </c>
      <c r="E14" s="38">
        <v>0</v>
      </c>
      <c r="F14" s="38">
        <v>9036</v>
      </c>
      <c r="G14" s="38">
        <v>9034.98</v>
      </c>
      <c r="H14" s="39">
        <f t="shared" si="1"/>
        <v>99.98871181938911</v>
      </c>
    </row>
    <row r="15" spans="1:8" ht="42" customHeight="1">
      <c r="A15" s="74">
        <v>751</v>
      </c>
      <c r="B15" s="74"/>
      <c r="C15" s="74"/>
      <c r="D15" s="63" t="s">
        <v>48</v>
      </c>
      <c r="E15" s="75">
        <f>SUM(E16,E18,E20)</f>
        <v>10333</v>
      </c>
      <c r="F15" s="75">
        <f>SUM(F16,F18,F20)</f>
        <v>280329</v>
      </c>
      <c r="G15" s="75">
        <f>SUM(G16,G18,G20)</f>
        <v>270348.83999999997</v>
      </c>
      <c r="H15" s="39">
        <f t="shared" si="1"/>
        <v>96.43984033046883</v>
      </c>
    </row>
    <row r="16" spans="1:8" ht="39.75" customHeight="1">
      <c r="A16" s="36"/>
      <c r="B16" s="36">
        <v>75101</v>
      </c>
      <c r="C16" s="36"/>
      <c r="D16" s="37" t="s">
        <v>284</v>
      </c>
      <c r="E16" s="38">
        <f>SUM(E17)</f>
        <v>10333</v>
      </c>
      <c r="F16" s="38">
        <f>SUM(F17)</f>
        <v>10333</v>
      </c>
      <c r="G16" s="38">
        <f>SUM(G17)</f>
        <v>10333</v>
      </c>
      <c r="H16" s="39">
        <f t="shared" si="1"/>
        <v>100</v>
      </c>
    </row>
    <row r="17" spans="1:8" ht="60" customHeight="1">
      <c r="A17" s="36"/>
      <c r="B17" s="36"/>
      <c r="C17" s="36">
        <v>2010</v>
      </c>
      <c r="D17" s="37" t="s">
        <v>283</v>
      </c>
      <c r="E17" s="38">
        <v>10333</v>
      </c>
      <c r="F17" s="38">
        <v>10333</v>
      </c>
      <c r="G17" s="38">
        <v>10333</v>
      </c>
      <c r="H17" s="39">
        <f t="shared" si="1"/>
        <v>100</v>
      </c>
    </row>
    <row r="18" spans="1:8" ht="33" customHeight="1">
      <c r="A18" s="36"/>
      <c r="B18" s="36">
        <v>75107</v>
      </c>
      <c r="C18" s="36"/>
      <c r="D18" s="37" t="s">
        <v>425</v>
      </c>
      <c r="E18" s="38">
        <f>SUM(E19)</f>
        <v>0</v>
      </c>
      <c r="F18" s="38">
        <f>SUM(F19)</f>
        <v>124956</v>
      </c>
      <c r="G18" s="38">
        <f>SUM(G19)</f>
        <v>124955.84</v>
      </c>
      <c r="H18" s="39">
        <f t="shared" si="1"/>
        <v>99.99987195492814</v>
      </c>
    </row>
    <row r="19" spans="1:8" ht="60" customHeight="1">
      <c r="A19" s="36"/>
      <c r="B19" s="36"/>
      <c r="C19" s="36">
        <v>2010</v>
      </c>
      <c r="D19" s="37" t="s">
        <v>283</v>
      </c>
      <c r="E19" s="38">
        <v>0</v>
      </c>
      <c r="F19" s="38">
        <v>124956</v>
      </c>
      <c r="G19" s="38">
        <v>124955.84</v>
      </c>
      <c r="H19" s="39">
        <f t="shared" si="1"/>
        <v>99.99987195492814</v>
      </c>
    </row>
    <row r="20" spans="1:8" ht="58.5" customHeight="1">
      <c r="A20" s="36"/>
      <c r="B20" s="36">
        <v>75109</v>
      </c>
      <c r="C20" s="36"/>
      <c r="D20" s="37" t="s">
        <v>426</v>
      </c>
      <c r="E20" s="38">
        <f>SUM(E21)</f>
        <v>0</v>
      </c>
      <c r="F20" s="38">
        <f>SUM(F21)</f>
        <v>145040</v>
      </c>
      <c r="G20" s="38">
        <f>SUM(G21)</f>
        <v>135060</v>
      </c>
      <c r="H20" s="39">
        <f t="shared" si="1"/>
        <v>93.11913954771097</v>
      </c>
    </row>
    <row r="21" spans="1:8" ht="57.75" customHeight="1">
      <c r="A21" s="36"/>
      <c r="B21" s="36"/>
      <c r="C21" s="36">
        <v>2010</v>
      </c>
      <c r="D21" s="37" t="s">
        <v>283</v>
      </c>
      <c r="E21" s="38">
        <v>0</v>
      </c>
      <c r="F21" s="38">
        <v>145040</v>
      </c>
      <c r="G21" s="38">
        <v>135060</v>
      </c>
      <c r="H21" s="39">
        <f t="shared" si="1"/>
        <v>93.11913954771097</v>
      </c>
    </row>
    <row r="22" spans="1:8" ht="40.5" customHeight="1">
      <c r="A22" s="74">
        <v>754</v>
      </c>
      <c r="B22" s="74"/>
      <c r="C22" s="74"/>
      <c r="D22" s="63" t="s">
        <v>50</v>
      </c>
      <c r="E22" s="75">
        <f>SUM(E23)</f>
        <v>1000</v>
      </c>
      <c r="F22" s="75">
        <f>SUM(F23)</f>
        <v>1000</v>
      </c>
      <c r="G22" s="75">
        <f>SUM(G23)</f>
        <v>1000</v>
      </c>
      <c r="H22" s="39">
        <f t="shared" si="1"/>
        <v>100</v>
      </c>
    </row>
    <row r="23" spans="1:8" ht="30" customHeight="1">
      <c r="A23" s="36"/>
      <c r="B23" s="36">
        <v>75414</v>
      </c>
      <c r="C23" s="36"/>
      <c r="D23" s="37" t="s">
        <v>51</v>
      </c>
      <c r="E23" s="38">
        <f>SUM(E24:E24)</f>
        <v>1000</v>
      </c>
      <c r="F23" s="38">
        <f>SUM(F24:F24)</f>
        <v>1000</v>
      </c>
      <c r="G23" s="38">
        <f>SUM(G24:G24)</f>
        <v>1000</v>
      </c>
      <c r="H23" s="39">
        <f t="shared" si="1"/>
        <v>100</v>
      </c>
    </row>
    <row r="24" spans="1:8" ht="60.75" customHeight="1">
      <c r="A24" s="36"/>
      <c r="B24" s="37"/>
      <c r="C24" s="36">
        <v>2010</v>
      </c>
      <c r="D24" s="37" t="s">
        <v>283</v>
      </c>
      <c r="E24" s="38">
        <v>1000</v>
      </c>
      <c r="F24" s="38">
        <v>1000</v>
      </c>
      <c r="G24" s="38">
        <v>1000</v>
      </c>
      <c r="H24" s="39">
        <f t="shared" si="1"/>
        <v>100</v>
      </c>
    </row>
    <row r="25" spans="1:8" ht="30" customHeight="1">
      <c r="A25" s="74">
        <v>852</v>
      </c>
      <c r="B25" s="74"/>
      <c r="C25" s="74"/>
      <c r="D25" s="63" t="s">
        <v>102</v>
      </c>
      <c r="E25" s="75">
        <f>SUM(E26,E28,E30)</f>
        <v>10713200</v>
      </c>
      <c r="F25" s="75">
        <f>SUM(F26,F28,F30)</f>
        <v>10625200</v>
      </c>
      <c r="G25" s="75">
        <f>SUM(G26,G28,G30)</f>
        <v>10513428.93</v>
      </c>
      <c r="H25" s="39">
        <f t="shared" si="1"/>
        <v>98.94805678951926</v>
      </c>
    </row>
    <row r="26" spans="1:8" ht="53.25" customHeight="1">
      <c r="A26" s="36"/>
      <c r="B26" s="36">
        <v>85212</v>
      </c>
      <c r="C26" s="36"/>
      <c r="D26" s="37" t="s">
        <v>398</v>
      </c>
      <c r="E26" s="38">
        <f>SUM(E27:E27)</f>
        <v>10573000</v>
      </c>
      <c r="F26" s="38">
        <f>SUM(F27:F27)</f>
        <v>10473000</v>
      </c>
      <c r="G26" s="38">
        <f>SUM(G27:G27)</f>
        <v>10361830.93</v>
      </c>
      <c r="H26" s="39">
        <f t="shared" si="1"/>
        <v>98.93851742576148</v>
      </c>
    </row>
    <row r="27" spans="1:8" ht="63" customHeight="1">
      <c r="A27" s="74"/>
      <c r="B27" s="74"/>
      <c r="C27" s="36">
        <v>2010</v>
      </c>
      <c r="D27" s="37" t="s">
        <v>283</v>
      </c>
      <c r="E27" s="38">
        <v>10573000</v>
      </c>
      <c r="F27" s="38">
        <v>10473000</v>
      </c>
      <c r="G27" s="38">
        <v>10361830.93</v>
      </c>
      <c r="H27" s="39">
        <f t="shared" si="1"/>
        <v>98.93851742576148</v>
      </c>
    </row>
    <row r="28" spans="1:8" ht="72.75" customHeight="1">
      <c r="A28" s="36"/>
      <c r="B28" s="36">
        <v>85213</v>
      </c>
      <c r="C28" s="36"/>
      <c r="D28" s="5" t="s">
        <v>399</v>
      </c>
      <c r="E28" s="38">
        <f>SUM(E29)</f>
        <v>20200</v>
      </c>
      <c r="F28" s="38">
        <f>SUM(F29)</f>
        <v>34500</v>
      </c>
      <c r="G28" s="38">
        <f>SUM(G29)</f>
        <v>34371</v>
      </c>
      <c r="H28" s="39">
        <f t="shared" si="1"/>
        <v>99.62608695652175</v>
      </c>
    </row>
    <row r="29" spans="1:8" ht="66.75" customHeight="1">
      <c r="A29" s="74"/>
      <c r="B29" s="74"/>
      <c r="C29" s="36">
        <v>2010</v>
      </c>
      <c r="D29" s="37" t="s">
        <v>283</v>
      </c>
      <c r="E29" s="38">
        <v>20200</v>
      </c>
      <c r="F29" s="38">
        <v>34500</v>
      </c>
      <c r="G29" s="38">
        <v>34371</v>
      </c>
      <c r="H29" s="39">
        <f t="shared" si="1"/>
        <v>99.62608695652175</v>
      </c>
    </row>
    <row r="30" spans="1:8" ht="36" customHeight="1">
      <c r="A30" s="36"/>
      <c r="B30" s="36">
        <v>85228</v>
      </c>
      <c r="C30" s="36"/>
      <c r="D30" s="37" t="s">
        <v>106</v>
      </c>
      <c r="E30" s="38">
        <f>SUM(E31)</f>
        <v>120000</v>
      </c>
      <c r="F30" s="38">
        <f>SUM(F31)</f>
        <v>117700</v>
      </c>
      <c r="G30" s="38">
        <f>SUM(G31)</f>
        <v>117227</v>
      </c>
      <c r="H30" s="39">
        <f t="shared" si="1"/>
        <v>99.59813084112149</v>
      </c>
    </row>
    <row r="31" spans="1:8" ht="59.25" customHeight="1">
      <c r="A31" s="36"/>
      <c r="B31" s="36"/>
      <c r="C31" s="36">
        <v>2010</v>
      </c>
      <c r="D31" s="37" t="s">
        <v>283</v>
      </c>
      <c r="E31" s="38">
        <v>120000</v>
      </c>
      <c r="F31" s="38">
        <v>117700</v>
      </c>
      <c r="G31" s="38">
        <v>117227</v>
      </c>
      <c r="H31" s="39">
        <f t="shared" si="1"/>
        <v>99.59813084112149</v>
      </c>
    </row>
    <row r="32" spans="1:8" s="9" customFormat="1" ht="45.75" customHeight="1">
      <c r="A32" s="74">
        <v>853</v>
      </c>
      <c r="B32" s="74"/>
      <c r="C32" s="74"/>
      <c r="D32" s="63" t="s">
        <v>200</v>
      </c>
      <c r="E32" s="75">
        <f aca="true" t="shared" si="2" ref="E32:G33">SUM(E33)</f>
        <v>0</v>
      </c>
      <c r="F32" s="75">
        <f t="shared" si="2"/>
        <v>9703</v>
      </c>
      <c r="G32" s="75">
        <f t="shared" si="2"/>
        <v>0</v>
      </c>
      <c r="H32" s="39">
        <f t="shared" si="1"/>
        <v>0</v>
      </c>
    </row>
    <row r="33" spans="1:8" ht="35.25" customHeight="1">
      <c r="A33" s="36"/>
      <c r="B33" s="36">
        <v>85334</v>
      </c>
      <c r="C33" s="36"/>
      <c r="D33" s="37" t="s">
        <v>400</v>
      </c>
      <c r="E33" s="38">
        <f t="shared" si="2"/>
        <v>0</v>
      </c>
      <c r="F33" s="38">
        <f t="shared" si="2"/>
        <v>9703</v>
      </c>
      <c r="G33" s="38">
        <f t="shared" si="2"/>
        <v>0</v>
      </c>
      <c r="H33" s="39">
        <f t="shared" si="1"/>
        <v>0</v>
      </c>
    </row>
    <row r="34" spans="1:8" ht="59.25" customHeight="1">
      <c r="A34" s="36"/>
      <c r="B34" s="36"/>
      <c r="C34" s="36">
        <v>2010</v>
      </c>
      <c r="D34" s="37" t="s">
        <v>283</v>
      </c>
      <c r="E34" s="38">
        <v>0</v>
      </c>
      <c r="F34" s="38">
        <v>9703</v>
      </c>
      <c r="G34" s="38">
        <v>0</v>
      </c>
      <c r="H34" s="39">
        <f t="shared" si="1"/>
        <v>0</v>
      </c>
    </row>
    <row r="35" spans="1:8" ht="32.25" customHeight="1">
      <c r="A35" s="515"/>
      <c r="B35" s="516"/>
      <c r="C35" s="516"/>
      <c r="D35" s="517" t="s">
        <v>285</v>
      </c>
      <c r="E35" s="518">
        <f>SUM(E32,E25,E22,E15,E10,E7)</f>
        <v>11060284</v>
      </c>
      <c r="F35" s="518">
        <f>SUM(F32,F25,F22,F15,F10,F7)</f>
        <v>11277791.81</v>
      </c>
      <c r="G35" s="518">
        <f>SUM(G32,G25,G22,G15,G10,G7)</f>
        <v>11146336.56</v>
      </c>
      <c r="H35" s="519">
        <f t="shared" si="1"/>
        <v>98.83438839610925</v>
      </c>
    </row>
    <row r="36" ht="23.25" customHeight="1"/>
    <row r="37" spans="1:8" ht="21.75" customHeight="1">
      <c r="A37" s="360" t="s">
        <v>286</v>
      </c>
      <c r="B37" s="361"/>
      <c r="C37" s="361"/>
      <c r="D37" s="361"/>
      <c r="E37" s="362"/>
      <c r="F37" s="362"/>
      <c r="G37" s="362"/>
      <c r="H37" s="361"/>
    </row>
    <row r="38" spans="1:8" ht="54.75" customHeight="1">
      <c r="A38" s="363" t="s">
        <v>1</v>
      </c>
      <c r="B38" s="363" t="s">
        <v>280</v>
      </c>
      <c r="C38" s="363" t="s">
        <v>2</v>
      </c>
      <c r="D38" s="363" t="s">
        <v>281</v>
      </c>
      <c r="E38" s="351" t="s">
        <v>552</v>
      </c>
      <c r="F38" s="363" t="s">
        <v>4</v>
      </c>
      <c r="G38" s="364" t="s">
        <v>5</v>
      </c>
      <c r="H38" s="363" t="s">
        <v>171</v>
      </c>
    </row>
    <row r="39" spans="1:8" s="26" customFormat="1" ht="15.75" customHeight="1">
      <c r="A39" s="365">
        <v>1</v>
      </c>
      <c r="B39" s="365">
        <v>2</v>
      </c>
      <c r="C39" s="365">
        <v>3</v>
      </c>
      <c r="D39" s="365">
        <v>4</v>
      </c>
      <c r="E39" s="365">
        <v>5</v>
      </c>
      <c r="F39" s="365">
        <v>6</v>
      </c>
      <c r="G39" s="366"/>
      <c r="H39" s="365">
        <v>7</v>
      </c>
    </row>
    <row r="40" spans="1:8" ht="25.5" customHeight="1">
      <c r="A40" s="74" t="s">
        <v>7</v>
      </c>
      <c r="B40" s="74"/>
      <c r="C40" s="74"/>
      <c r="D40" s="63" t="s">
        <v>282</v>
      </c>
      <c r="E40" s="75">
        <f>SUM(E41)</f>
        <v>0</v>
      </c>
      <c r="F40" s="75">
        <f>SUM(F41)</f>
        <v>16772.81</v>
      </c>
      <c r="G40" s="76">
        <f>SUM(G41)</f>
        <v>16772.81</v>
      </c>
      <c r="H40" s="39">
        <f aca="true" t="shared" si="3" ref="H40:H93">G40/F40*100</f>
        <v>100</v>
      </c>
    </row>
    <row r="41" spans="1:8" ht="25.5" customHeight="1">
      <c r="A41" s="36"/>
      <c r="B41" s="36" t="s">
        <v>9</v>
      </c>
      <c r="C41" s="36"/>
      <c r="D41" s="37" t="s">
        <v>10</v>
      </c>
      <c r="E41" s="38">
        <f>SUM(E42:E43)</f>
        <v>0</v>
      </c>
      <c r="F41" s="38">
        <f>SUM(F42:F43)</f>
        <v>16772.81</v>
      </c>
      <c r="G41" s="73">
        <f>SUM(G42:G43)</f>
        <v>16772.81</v>
      </c>
      <c r="H41" s="39">
        <f t="shared" si="3"/>
        <v>100</v>
      </c>
    </row>
    <row r="42" spans="1:8" ht="27" customHeight="1">
      <c r="A42" s="36"/>
      <c r="B42" s="36"/>
      <c r="C42" s="36">
        <v>4170</v>
      </c>
      <c r="D42" s="37" t="s">
        <v>367</v>
      </c>
      <c r="E42" s="38">
        <v>0</v>
      </c>
      <c r="F42" s="38">
        <v>328.88</v>
      </c>
      <c r="G42" s="73">
        <v>328.88</v>
      </c>
      <c r="H42" s="39">
        <f t="shared" si="3"/>
        <v>100</v>
      </c>
    </row>
    <row r="43" spans="1:8" ht="25.5" customHeight="1">
      <c r="A43" s="36"/>
      <c r="B43" s="36"/>
      <c r="C43" s="36">
        <v>4430</v>
      </c>
      <c r="D43" s="37" t="s">
        <v>289</v>
      </c>
      <c r="E43" s="38">
        <v>0</v>
      </c>
      <c r="F43" s="38">
        <v>16443.93</v>
      </c>
      <c r="G43" s="73">
        <v>16443.93</v>
      </c>
      <c r="H43" s="39">
        <f t="shared" si="3"/>
        <v>100</v>
      </c>
    </row>
    <row r="44" spans="1:8" ht="25.5" customHeight="1">
      <c r="A44" s="74">
        <v>750</v>
      </c>
      <c r="B44" s="74"/>
      <c r="C44" s="74"/>
      <c r="D44" s="63" t="s">
        <v>40</v>
      </c>
      <c r="E44" s="75">
        <f>SUM(E45,E56)</f>
        <v>335751</v>
      </c>
      <c r="F44" s="75">
        <f>SUM(F45,F56)</f>
        <v>344787</v>
      </c>
      <c r="G44" s="75">
        <f>SUM(G45,G56)</f>
        <v>344785.98</v>
      </c>
      <c r="H44" s="39">
        <f t="shared" si="3"/>
        <v>99.99970416518023</v>
      </c>
    </row>
    <row r="45" spans="1:8" ht="25.5" customHeight="1">
      <c r="A45" s="36"/>
      <c r="B45" s="36">
        <v>75011</v>
      </c>
      <c r="C45" s="36"/>
      <c r="D45" s="37" t="s">
        <v>41</v>
      </c>
      <c r="E45" s="38">
        <f>SUM(E46:E55)</f>
        <v>335751</v>
      </c>
      <c r="F45" s="38">
        <f>SUM(F46:F55)</f>
        <v>335751</v>
      </c>
      <c r="G45" s="73">
        <f>SUM(G46:G55)</f>
        <v>335751</v>
      </c>
      <c r="H45" s="39">
        <f t="shared" si="3"/>
        <v>100</v>
      </c>
    </row>
    <row r="46" spans="1:8" ht="25.5" customHeight="1">
      <c r="A46" s="36"/>
      <c r="B46" s="36"/>
      <c r="C46" s="36">
        <v>4010</v>
      </c>
      <c r="D46" s="37" t="s">
        <v>290</v>
      </c>
      <c r="E46" s="38">
        <v>226500</v>
      </c>
      <c r="F46" s="38">
        <v>226500</v>
      </c>
      <c r="G46" s="73">
        <v>226500</v>
      </c>
      <c r="H46" s="39">
        <f t="shared" si="3"/>
        <v>100</v>
      </c>
    </row>
    <row r="47" spans="1:8" ht="25.5" customHeight="1">
      <c r="A47" s="36"/>
      <c r="B47" s="36"/>
      <c r="C47" s="36">
        <v>4040</v>
      </c>
      <c r="D47" s="37" t="s">
        <v>291</v>
      </c>
      <c r="E47" s="38">
        <v>15860</v>
      </c>
      <c r="F47" s="38">
        <v>15860</v>
      </c>
      <c r="G47" s="73">
        <v>15860</v>
      </c>
      <c r="H47" s="39">
        <f t="shared" si="3"/>
        <v>100</v>
      </c>
    </row>
    <row r="48" spans="1:8" ht="25.5" customHeight="1">
      <c r="A48" s="36"/>
      <c r="B48" s="36"/>
      <c r="C48" s="36">
        <v>4110</v>
      </c>
      <c r="D48" s="37" t="s">
        <v>292</v>
      </c>
      <c r="E48" s="38">
        <v>41740</v>
      </c>
      <c r="F48" s="38">
        <v>41740</v>
      </c>
      <c r="G48" s="73">
        <v>41740</v>
      </c>
      <c r="H48" s="39">
        <f t="shared" si="3"/>
        <v>100</v>
      </c>
    </row>
    <row r="49" spans="1:8" ht="25.5" customHeight="1">
      <c r="A49" s="36"/>
      <c r="B49" s="36"/>
      <c r="C49" s="36">
        <v>4120</v>
      </c>
      <c r="D49" s="37" t="s">
        <v>293</v>
      </c>
      <c r="E49" s="38">
        <v>5950</v>
      </c>
      <c r="F49" s="38">
        <v>5950</v>
      </c>
      <c r="G49" s="73">
        <v>5950</v>
      </c>
      <c r="H49" s="39">
        <f t="shared" si="3"/>
        <v>100</v>
      </c>
    </row>
    <row r="50" spans="1:8" ht="25.5" customHeight="1">
      <c r="A50" s="36"/>
      <c r="B50" s="36"/>
      <c r="C50" s="36">
        <v>4210</v>
      </c>
      <c r="D50" s="37" t="s">
        <v>294</v>
      </c>
      <c r="E50" s="38">
        <v>14907</v>
      </c>
      <c r="F50" s="38">
        <v>14907</v>
      </c>
      <c r="G50" s="73">
        <v>14907</v>
      </c>
      <c r="H50" s="39">
        <f t="shared" si="3"/>
        <v>100</v>
      </c>
    </row>
    <row r="51" spans="1:8" ht="25.5" customHeight="1">
      <c r="A51" s="36"/>
      <c r="B51" s="36"/>
      <c r="C51" s="36">
        <v>4260</v>
      </c>
      <c r="D51" s="37" t="s">
        <v>295</v>
      </c>
      <c r="E51" s="38">
        <v>11936</v>
      </c>
      <c r="F51" s="38">
        <v>11936</v>
      </c>
      <c r="G51" s="73">
        <v>11936</v>
      </c>
      <c r="H51" s="39">
        <f t="shared" si="3"/>
        <v>100</v>
      </c>
    </row>
    <row r="52" spans="1:8" ht="25.5" customHeight="1">
      <c r="A52" s="36"/>
      <c r="B52" s="36"/>
      <c r="C52" s="36">
        <v>4270</v>
      </c>
      <c r="D52" s="37" t="s">
        <v>296</v>
      </c>
      <c r="E52" s="38">
        <v>1937</v>
      </c>
      <c r="F52" s="38">
        <v>1937</v>
      </c>
      <c r="G52" s="73">
        <v>1937</v>
      </c>
      <c r="H52" s="39">
        <f t="shared" si="3"/>
        <v>100</v>
      </c>
    </row>
    <row r="53" spans="1:8" ht="25.5" customHeight="1">
      <c r="A53" s="36"/>
      <c r="B53" s="36"/>
      <c r="C53" s="36">
        <v>4280</v>
      </c>
      <c r="D53" s="37" t="s">
        <v>297</v>
      </c>
      <c r="E53" s="38">
        <v>310</v>
      </c>
      <c r="F53" s="38">
        <v>310</v>
      </c>
      <c r="G53" s="73">
        <v>310</v>
      </c>
      <c r="H53" s="39">
        <f t="shared" si="3"/>
        <v>100</v>
      </c>
    </row>
    <row r="54" spans="1:8" ht="25.5" customHeight="1">
      <c r="A54" s="36"/>
      <c r="B54" s="36"/>
      <c r="C54" s="36">
        <v>4300</v>
      </c>
      <c r="D54" s="37" t="s">
        <v>288</v>
      </c>
      <c r="E54" s="38">
        <v>16404</v>
      </c>
      <c r="F54" s="38">
        <v>16404</v>
      </c>
      <c r="G54" s="73">
        <v>16404</v>
      </c>
      <c r="H54" s="39">
        <f t="shared" si="3"/>
        <v>100</v>
      </c>
    </row>
    <row r="55" spans="1:8" ht="25.5" customHeight="1">
      <c r="A55" s="36"/>
      <c r="B55" s="36"/>
      <c r="C55" s="36">
        <v>4410</v>
      </c>
      <c r="D55" s="37" t="s">
        <v>298</v>
      </c>
      <c r="E55" s="38">
        <v>207</v>
      </c>
      <c r="F55" s="38">
        <v>207</v>
      </c>
      <c r="G55" s="73">
        <v>207</v>
      </c>
      <c r="H55" s="39">
        <f t="shared" si="3"/>
        <v>100</v>
      </c>
    </row>
    <row r="56" spans="1:8" ht="25.5" customHeight="1">
      <c r="A56" s="36"/>
      <c r="B56" s="36">
        <v>75056</v>
      </c>
      <c r="C56" s="36"/>
      <c r="D56" s="37" t="s">
        <v>424</v>
      </c>
      <c r="E56" s="38">
        <f>SUM(E57:E64)</f>
        <v>0</v>
      </c>
      <c r="F56" s="38">
        <f>SUM(F57:F64)</f>
        <v>9036</v>
      </c>
      <c r="G56" s="38">
        <f>SUM(G57:G64)</f>
        <v>9034.98</v>
      </c>
      <c r="H56" s="39">
        <f t="shared" si="3"/>
        <v>99.98871181938911</v>
      </c>
    </row>
    <row r="57" spans="1:8" ht="25.5" customHeight="1">
      <c r="A57" s="36"/>
      <c r="B57" s="36"/>
      <c r="C57" s="36">
        <v>3020</v>
      </c>
      <c r="D57" s="37" t="s">
        <v>553</v>
      </c>
      <c r="E57" s="38">
        <v>0</v>
      </c>
      <c r="F57" s="38">
        <v>6000</v>
      </c>
      <c r="G57" s="73">
        <v>6000</v>
      </c>
      <c r="H57" s="39">
        <f t="shared" si="3"/>
        <v>100</v>
      </c>
    </row>
    <row r="58" spans="1:8" ht="25.5" customHeight="1">
      <c r="A58" s="36"/>
      <c r="B58" s="36"/>
      <c r="C58" s="36">
        <v>3040</v>
      </c>
      <c r="D58" s="37" t="s">
        <v>554</v>
      </c>
      <c r="E58" s="38">
        <v>0</v>
      </c>
      <c r="F58" s="38">
        <v>1001</v>
      </c>
      <c r="G58" s="73">
        <v>1001</v>
      </c>
      <c r="H58" s="39">
        <f t="shared" si="3"/>
        <v>100</v>
      </c>
    </row>
    <row r="59" spans="1:8" ht="25.5" customHeight="1">
      <c r="A59" s="36"/>
      <c r="B59" s="36"/>
      <c r="C59" s="36">
        <v>4110</v>
      </c>
      <c r="D59" s="37" t="s">
        <v>292</v>
      </c>
      <c r="E59" s="38">
        <v>0</v>
      </c>
      <c r="F59" s="38">
        <v>1064</v>
      </c>
      <c r="G59" s="73">
        <v>1063.46</v>
      </c>
      <c r="H59" s="39">
        <f t="shared" si="3"/>
        <v>99.94924812030077</v>
      </c>
    </row>
    <row r="60" spans="1:8" ht="25.5" customHeight="1">
      <c r="A60" s="36"/>
      <c r="B60" s="36"/>
      <c r="C60" s="36">
        <v>4120</v>
      </c>
      <c r="D60" s="37" t="s">
        <v>293</v>
      </c>
      <c r="E60" s="38">
        <v>0</v>
      </c>
      <c r="F60" s="38">
        <v>172</v>
      </c>
      <c r="G60" s="73">
        <v>171.52</v>
      </c>
      <c r="H60" s="39">
        <f t="shared" si="3"/>
        <v>99.72093023255815</v>
      </c>
    </row>
    <row r="61" spans="1:8" ht="36.75" customHeight="1">
      <c r="A61" s="36"/>
      <c r="B61" s="36"/>
      <c r="C61" s="36">
        <v>4370</v>
      </c>
      <c r="D61" s="37" t="s">
        <v>555</v>
      </c>
      <c r="E61" s="38">
        <v>0</v>
      </c>
      <c r="F61" s="38">
        <v>155</v>
      </c>
      <c r="G61" s="73">
        <v>155</v>
      </c>
      <c r="H61" s="39">
        <f t="shared" si="3"/>
        <v>100</v>
      </c>
    </row>
    <row r="62" spans="1:8" ht="25.5" customHeight="1">
      <c r="A62" s="36"/>
      <c r="B62" s="36"/>
      <c r="C62" s="36">
        <v>4410</v>
      </c>
      <c r="D62" s="37" t="s">
        <v>298</v>
      </c>
      <c r="E62" s="38">
        <v>0</v>
      </c>
      <c r="F62" s="38">
        <v>83.58</v>
      </c>
      <c r="G62" s="73">
        <v>83.58</v>
      </c>
      <c r="H62" s="39">
        <f t="shared" si="3"/>
        <v>100</v>
      </c>
    </row>
    <row r="63" spans="1:8" ht="33.75" customHeight="1">
      <c r="A63" s="36"/>
      <c r="B63" s="36"/>
      <c r="C63" s="36">
        <v>4740</v>
      </c>
      <c r="D63" s="37" t="s">
        <v>556</v>
      </c>
      <c r="E63" s="38">
        <v>0</v>
      </c>
      <c r="F63" s="38">
        <v>416.42</v>
      </c>
      <c r="G63" s="73">
        <v>416.42</v>
      </c>
      <c r="H63" s="39">
        <f t="shared" si="3"/>
        <v>100</v>
      </c>
    </row>
    <row r="64" spans="1:8" ht="39" customHeight="1">
      <c r="A64" s="36"/>
      <c r="B64" s="36"/>
      <c r="C64" s="36">
        <v>4750</v>
      </c>
      <c r="D64" s="37" t="s">
        <v>557</v>
      </c>
      <c r="E64" s="38">
        <v>0</v>
      </c>
      <c r="F64" s="38">
        <v>144</v>
      </c>
      <c r="G64" s="73">
        <v>144</v>
      </c>
      <c r="H64" s="39">
        <f t="shared" si="3"/>
        <v>100</v>
      </c>
    </row>
    <row r="65" spans="1:8" ht="44.25" customHeight="1">
      <c r="A65" s="74">
        <v>751</v>
      </c>
      <c r="B65" s="74"/>
      <c r="C65" s="74"/>
      <c r="D65" s="63" t="s">
        <v>48</v>
      </c>
      <c r="E65" s="75">
        <f>SUM(E66,E73,E78)</f>
        <v>10333</v>
      </c>
      <c r="F65" s="75">
        <f>SUM(F66,F73,F78)</f>
        <v>280329</v>
      </c>
      <c r="G65" s="75">
        <f>SUM(G66,G73,G78)</f>
        <v>270348.83999999997</v>
      </c>
      <c r="H65" s="39">
        <f t="shared" si="3"/>
        <v>96.43984033046883</v>
      </c>
    </row>
    <row r="66" spans="1:8" ht="35.25" customHeight="1">
      <c r="A66" s="36"/>
      <c r="B66" s="36">
        <v>75101</v>
      </c>
      <c r="C66" s="36"/>
      <c r="D66" s="37" t="s">
        <v>284</v>
      </c>
      <c r="E66" s="38">
        <f>SUM(E67:E72)</f>
        <v>10333</v>
      </c>
      <c r="F66" s="38">
        <f>SUM(F67:F72)</f>
        <v>10333</v>
      </c>
      <c r="G66" s="38">
        <f>SUM(G67:G72)</f>
        <v>10333</v>
      </c>
      <c r="H66" s="39">
        <f t="shared" si="3"/>
        <v>100</v>
      </c>
    </row>
    <row r="67" spans="1:8" ht="25.5" customHeight="1">
      <c r="A67" s="36"/>
      <c r="B67" s="36"/>
      <c r="C67" s="36">
        <v>4210</v>
      </c>
      <c r="D67" s="37" t="s">
        <v>294</v>
      </c>
      <c r="E67" s="38">
        <v>4500</v>
      </c>
      <c r="F67" s="38">
        <v>3000</v>
      </c>
      <c r="G67" s="73">
        <v>3000</v>
      </c>
      <c r="H67" s="39">
        <f t="shared" si="3"/>
        <v>100</v>
      </c>
    </row>
    <row r="68" spans="1:8" ht="25.5" customHeight="1">
      <c r="A68" s="36"/>
      <c r="B68" s="36"/>
      <c r="C68" s="36">
        <v>4260</v>
      </c>
      <c r="D68" s="37" t="s">
        <v>295</v>
      </c>
      <c r="E68" s="38">
        <v>2300</v>
      </c>
      <c r="F68" s="38">
        <v>2300</v>
      </c>
      <c r="G68" s="73">
        <v>2300</v>
      </c>
      <c r="H68" s="39">
        <f t="shared" si="3"/>
        <v>100</v>
      </c>
    </row>
    <row r="69" spans="1:8" ht="25.5" customHeight="1">
      <c r="A69" s="36"/>
      <c r="B69" s="36"/>
      <c r="C69" s="36">
        <v>4270</v>
      </c>
      <c r="D69" s="37" t="s">
        <v>296</v>
      </c>
      <c r="E69" s="38">
        <v>700</v>
      </c>
      <c r="F69" s="38">
        <v>700</v>
      </c>
      <c r="G69" s="73">
        <v>700</v>
      </c>
      <c r="H69" s="39">
        <f t="shared" si="3"/>
        <v>100</v>
      </c>
    </row>
    <row r="70" spans="1:8" ht="25.5" customHeight="1">
      <c r="A70" s="36"/>
      <c r="B70" s="36"/>
      <c r="C70" s="36">
        <v>4300</v>
      </c>
      <c r="D70" s="37" t="s">
        <v>288</v>
      </c>
      <c r="E70" s="38">
        <v>1500</v>
      </c>
      <c r="F70" s="38">
        <v>1500</v>
      </c>
      <c r="G70" s="73">
        <v>1500</v>
      </c>
      <c r="H70" s="39">
        <f t="shared" si="3"/>
        <v>100</v>
      </c>
    </row>
    <row r="71" spans="1:8" ht="38.25" customHeight="1">
      <c r="A71" s="36"/>
      <c r="B71" s="36"/>
      <c r="C71" s="36">
        <v>4370</v>
      </c>
      <c r="D71" s="37" t="s">
        <v>353</v>
      </c>
      <c r="E71" s="38">
        <v>1333</v>
      </c>
      <c r="F71" s="38">
        <v>1333</v>
      </c>
      <c r="G71" s="73">
        <v>1333</v>
      </c>
      <c r="H71" s="39">
        <f t="shared" si="3"/>
        <v>100</v>
      </c>
    </row>
    <row r="72" spans="1:8" ht="38.25" customHeight="1">
      <c r="A72" s="36"/>
      <c r="B72" s="36"/>
      <c r="C72" s="36">
        <v>4750</v>
      </c>
      <c r="D72" s="37" t="s">
        <v>557</v>
      </c>
      <c r="E72" s="38">
        <v>0</v>
      </c>
      <c r="F72" s="38">
        <v>1500</v>
      </c>
      <c r="G72" s="73">
        <v>1500</v>
      </c>
      <c r="H72" s="39">
        <f t="shared" si="3"/>
        <v>100</v>
      </c>
    </row>
    <row r="73" spans="1:8" ht="38.25" customHeight="1">
      <c r="A73" s="36"/>
      <c r="B73" s="36">
        <v>75107</v>
      </c>
      <c r="C73" s="36"/>
      <c r="D73" s="37" t="s">
        <v>425</v>
      </c>
      <c r="E73" s="38">
        <f>SUM(E74:E77)</f>
        <v>0</v>
      </c>
      <c r="F73" s="38">
        <f>SUM(F74:F77)</f>
        <v>124956</v>
      </c>
      <c r="G73" s="38">
        <f>SUM(G74:G77)</f>
        <v>124955.84</v>
      </c>
      <c r="H73" s="39">
        <f t="shared" si="3"/>
        <v>99.99987195492814</v>
      </c>
    </row>
    <row r="74" spans="1:8" ht="38.25" customHeight="1">
      <c r="A74" s="36"/>
      <c r="B74" s="36"/>
      <c r="C74" s="36">
        <v>3030</v>
      </c>
      <c r="D74" s="37" t="s">
        <v>403</v>
      </c>
      <c r="E74" s="38">
        <v>0</v>
      </c>
      <c r="F74" s="38">
        <v>70425</v>
      </c>
      <c r="G74" s="73">
        <v>70425</v>
      </c>
      <c r="H74" s="39">
        <f t="shared" si="3"/>
        <v>100</v>
      </c>
    </row>
    <row r="75" spans="1:8" ht="38.25" customHeight="1">
      <c r="A75" s="36"/>
      <c r="B75" s="36"/>
      <c r="C75" s="36">
        <v>4170</v>
      </c>
      <c r="D75" s="37" t="s">
        <v>299</v>
      </c>
      <c r="E75" s="38">
        <v>0</v>
      </c>
      <c r="F75" s="38">
        <v>35279.72</v>
      </c>
      <c r="G75" s="73">
        <v>35279.72</v>
      </c>
      <c r="H75" s="39">
        <f t="shared" si="3"/>
        <v>100</v>
      </c>
    </row>
    <row r="76" spans="1:8" ht="38.25" customHeight="1">
      <c r="A76" s="36"/>
      <c r="B76" s="36"/>
      <c r="C76" s="36">
        <v>4210</v>
      </c>
      <c r="D76" s="37" t="s">
        <v>294</v>
      </c>
      <c r="E76" s="38">
        <v>0</v>
      </c>
      <c r="F76" s="38">
        <v>8610.39</v>
      </c>
      <c r="G76" s="73">
        <v>8610.23</v>
      </c>
      <c r="H76" s="39">
        <f t="shared" si="3"/>
        <v>99.99814177987292</v>
      </c>
    </row>
    <row r="77" spans="1:8" ht="38.25" customHeight="1">
      <c r="A77" s="36"/>
      <c r="B77" s="36"/>
      <c r="C77" s="36">
        <v>4300</v>
      </c>
      <c r="D77" s="37" t="s">
        <v>299</v>
      </c>
      <c r="E77" s="38">
        <v>0</v>
      </c>
      <c r="F77" s="38">
        <v>10640.89</v>
      </c>
      <c r="G77" s="73">
        <v>10640.89</v>
      </c>
      <c r="H77" s="39">
        <f t="shared" si="3"/>
        <v>100</v>
      </c>
    </row>
    <row r="78" spans="1:8" ht="65.25" customHeight="1">
      <c r="A78" s="36"/>
      <c r="B78" s="36">
        <v>75109</v>
      </c>
      <c r="C78" s="36"/>
      <c r="D78" s="37" t="s">
        <v>426</v>
      </c>
      <c r="E78" s="38">
        <f>SUM(E79:E82)</f>
        <v>0</v>
      </c>
      <c r="F78" s="38">
        <f>SUM(F79:F82)</f>
        <v>145040</v>
      </c>
      <c r="G78" s="38">
        <f>SUM(G79:G82)</f>
        <v>135060</v>
      </c>
      <c r="H78" s="39">
        <f t="shared" si="3"/>
        <v>93.11913954771097</v>
      </c>
    </row>
    <row r="79" spans="1:8" ht="38.25" customHeight="1">
      <c r="A79" s="36"/>
      <c r="B79" s="36"/>
      <c r="C79" s="36">
        <v>3030</v>
      </c>
      <c r="D79" s="37" t="s">
        <v>403</v>
      </c>
      <c r="E79" s="38">
        <v>0</v>
      </c>
      <c r="F79" s="38">
        <v>80780</v>
      </c>
      <c r="G79" s="73">
        <v>70800</v>
      </c>
      <c r="H79" s="39">
        <f t="shared" si="3"/>
        <v>87.64545679623669</v>
      </c>
    </row>
    <row r="80" spans="1:8" ht="38.25" customHeight="1">
      <c r="A80" s="36"/>
      <c r="B80" s="36"/>
      <c r="C80" s="36">
        <v>4170</v>
      </c>
      <c r="D80" s="37" t="s">
        <v>299</v>
      </c>
      <c r="E80" s="38">
        <v>0</v>
      </c>
      <c r="F80" s="38">
        <v>38758.38</v>
      </c>
      <c r="G80" s="73">
        <v>38758.38</v>
      </c>
      <c r="H80" s="39">
        <f t="shared" si="3"/>
        <v>100</v>
      </c>
    </row>
    <row r="81" spans="1:8" ht="38.25" customHeight="1">
      <c r="A81" s="36"/>
      <c r="B81" s="36"/>
      <c r="C81" s="36">
        <v>4210</v>
      </c>
      <c r="D81" s="37" t="s">
        <v>294</v>
      </c>
      <c r="E81" s="38">
        <v>0</v>
      </c>
      <c r="F81" s="38">
        <v>6642.75</v>
      </c>
      <c r="G81" s="73">
        <v>6642.75</v>
      </c>
      <c r="H81" s="39">
        <f t="shared" si="3"/>
        <v>100</v>
      </c>
    </row>
    <row r="82" spans="1:8" ht="38.25" customHeight="1">
      <c r="A82" s="36"/>
      <c r="B82" s="36"/>
      <c r="C82" s="36">
        <v>4300</v>
      </c>
      <c r="D82" s="37" t="s">
        <v>299</v>
      </c>
      <c r="E82" s="38">
        <v>0</v>
      </c>
      <c r="F82" s="38">
        <v>18858.87</v>
      </c>
      <c r="G82" s="73">
        <v>18858.87</v>
      </c>
      <c r="H82" s="39">
        <f t="shared" si="3"/>
        <v>100</v>
      </c>
    </row>
    <row r="83" spans="1:8" ht="29.25" customHeight="1">
      <c r="A83" s="74">
        <v>754</v>
      </c>
      <c r="B83" s="74"/>
      <c r="C83" s="74"/>
      <c r="D83" s="63" t="s">
        <v>50</v>
      </c>
      <c r="E83" s="75">
        <f>SUM(E84)</f>
        <v>1000</v>
      </c>
      <c r="F83" s="75">
        <f>SUM(F84)</f>
        <v>1000</v>
      </c>
      <c r="G83" s="76">
        <f>SUM(G84)</f>
        <v>1000</v>
      </c>
      <c r="H83" s="39">
        <f t="shared" si="3"/>
        <v>100</v>
      </c>
    </row>
    <row r="84" spans="1:8" ht="29.25" customHeight="1">
      <c r="A84" s="36"/>
      <c r="B84" s="36">
        <v>75414</v>
      </c>
      <c r="C84" s="36"/>
      <c r="D84" s="37" t="s">
        <v>51</v>
      </c>
      <c r="E84" s="38">
        <f>SUM(E85:E85)</f>
        <v>1000</v>
      </c>
      <c r="F84" s="38">
        <f>SUM(F85:F85)</f>
        <v>1000</v>
      </c>
      <c r="G84" s="73">
        <f>SUM(G85:G85)</f>
        <v>1000</v>
      </c>
      <c r="H84" s="39">
        <f t="shared" si="3"/>
        <v>100</v>
      </c>
    </row>
    <row r="85" spans="1:8" ht="25.5" customHeight="1">
      <c r="A85" s="36"/>
      <c r="B85" s="36"/>
      <c r="C85" s="36">
        <v>4210</v>
      </c>
      <c r="D85" s="37" t="s">
        <v>294</v>
      </c>
      <c r="E85" s="38">
        <v>1000</v>
      </c>
      <c r="F85" s="38">
        <v>1000</v>
      </c>
      <c r="G85" s="73">
        <v>1000</v>
      </c>
      <c r="H85" s="39">
        <f t="shared" si="3"/>
        <v>100</v>
      </c>
    </row>
    <row r="86" spans="1:8" ht="25.5" customHeight="1">
      <c r="A86" s="74">
        <v>852</v>
      </c>
      <c r="B86" s="74"/>
      <c r="C86" s="74"/>
      <c r="D86" s="63" t="s">
        <v>102</v>
      </c>
      <c r="E86" s="75">
        <f>SUM(E87,E97,E99)</f>
        <v>10713200</v>
      </c>
      <c r="F86" s="75">
        <f>SUM(F87,F97,F99)</f>
        <v>10625200</v>
      </c>
      <c r="G86" s="75">
        <f>SUM(G87,G97,G99)</f>
        <v>10513428.93</v>
      </c>
      <c r="H86" s="39">
        <f t="shared" si="3"/>
        <v>98.94805678951926</v>
      </c>
    </row>
    <row r="87" spans="1:8" ht="52.5" customHeight="1">
      <c r="A87" s="36"/>
      <c r="B87" s="36">
        <v>85212</v>
      </c>
      <c r="C87" s="36"/>
      <c r="D87" s="37" t="s">
        <v>398</v>
      </c>
      <c r="E87" s="38">
        <f>SUM(E88:E96)</f>
        <v>10573000</v>
      </c>
      <c r="F87" s="38">
        <f>SUM(F88:F96)</f>
        <v>10473000</v>
      </c>
      <c r="G87" s="38">
        <f>SUM(G88:G96)</f>
        <v>10361830.93</v>
      </c>
      <c r="H87" s="39">
        <f t="shared" si="3"/>
        <v>98.93851742576148</v>
      </c>
    </row>
    <row r="88" spans="1:8" ht="32.25" customHeight="1">
      <c r="A88" s="36"/>
      <c r="B88" s="36"/>
      <c r="C88" s="36">
        <v>3110</v>
      </c>
      <c r="D88" s="37" t="s">
        <v>300</v>
      </c>
      <c r="E88" s="38">
        <v>10100000</v>
      </c>
      <c r="F88" s="38">
        <v>10003000</v>
      </c>
      <c r="G88" s="73">
        <v>9930361.51</v>
      </c>
      <c r="H88" s="39">
        <f t="shared" si="3"/>
        <v>99.27383295011497</v>
      </c>
    </row>
    <row r="89" spans="1:8" ht="32.25" customHeight="1">
      <c r="A89" s="36"/>
      <c r="B89" s="36"/>
      <c r="C89" s="36">
        <v>4010</v>
      </c>
      <c r="D89" s="37" t="s">
        <v>290</v>
      </c>
      <c r="E89" s="38">
        <v>217190</v>
      </c>
      <c r="F89" s="38">
        <v>225024</v>
      </c>
      <c r="G89" s="73">
        <v>225024</v>
      </c>
      <c r="H89" s="39">
        <f t="shared" si="3"/>
        <v>100</v>
      </c>
    </row>
    <row r="90" spans="1:8" ht="32.25" customHeight="1">
      <c r="A90" s="36"/>
      <c r="B90" s="36"/>
      <c r="C90" s="36">
        <v>4110</v>
      </c>
      <c r="D90" s="37" t="s">
        <v>292</v>
      </c>
      <c r="E90" s="38">
        <v>195810</v>
      </c>
      <c r="F90" s="38">
        <v>192502</v>
      </c>
      <c r="G90" s="73">
        <v>153971.42</v>
      </c>
      <c r="H90" s="39">
        <f t="shared" si="3"/>
        <v>79.9843222408079</v>
      </c>
    </row>
    <row r="91" spans="1:8" ht="32.25" customHeight="1">
      <c r="A91" s="36"/>
      <c r="B91" s="36"/>
      <c r="C91" s="36">
        <v>4120</v>
      </c>
      <c r="D91" s="37" t="s">
        <v>293</v>
      </c>
      <c r="E91" s="38">
        <v>10000</v>
      </c>
      <c r="F91" s="38">
        <v>5474</v>
      </c>
      <c r="G91" s="73">
        <v>5474</v>
      </c>
      <c r="H91" s="39">
        <f t="shared" si="3"/>
        <v>100</v>
      </c>
    </row>
    <row r="92" spans="1:8" ht="32.25" customHeight="1">
      <c r="A92" s="36"/>
      <c r="B92" s="36"/>
      <c r="C92" s="36">
        <v>4170</v>
      </c>
      <c r="D92" s="37" t="s">
        <v>299</v>
      </c>
      <c r="E92" s="38">
        <v>10000</v>
      </c>
      <c r="F92" s="38">
        <v>0</v>
      </c>
      <c r="G92" s="73">
        <v>0</v>
      </c>
      <c r="H92" s="316" t="s">
        <v>18</v>
      </c>
    </row>
    <row r="93" spans="1:8" ht="32.25" customHeight="1">
      <c r="A93" s="36"/>
      <c r="B93" s="36"/>
      <c r="C93" s="36">
        <v>4210</v>
      </c>
      <c r="D93" s="37" t="s">
        <v>294</v>
      </c>
      <c r="E93" s="38">
        <v>5000</v>
      </c>
      <c r="F93" s="38">
        <v>2000</v>
      </c>
      <c r="G93" s="73">
        <v>2000</v>
      </c>
      <c r="H93" s="39">
        <f t="shared" si="3"/>
        <v>100</v>
      </c>
    </row>
    <row r="94" spans="1:8" ht="32.25" customHeight="1">
      <c r="A94" s="36"/>
      <c r="B94" s="36"/>
      <c r="C94" s="36">
        <v>4300</v>
      </c>
      <c r="D94" s="37" t="s">
        <v>288</v>
      </c>
      <c r="E94" s="38">
        <v>35000</v>
      </c>
      <c r="F94" s="38">
        <v>38510</v>
      </c>
      <c r="G94" s="73">
        <v>38510</v>
      </c>
      <c r="H94" s="39">
        <f aca="true" t="shared" si="4" ref="H94:H104">G94/F94*100</f>
        <v>100</v>
      </c>
    </row>
    <row r="95" spans="1:8" ht="32.25" customHeight="1">
      <c r="A95" s="36"/>
      <c r="B95" s="36"/>
      <c r="C95" s="36">
        <v>4740</v>
      </c>
      <c r="D95" s="37" t="s">
        <v>556</v>
      </c>
      <c r="E95" s="38">
        <v>0</v>
      </c>
      <c r="F95" s="38">
        <v>2490</v>
      </c>
      <c r="G95" s="73">
        <v>2490</v>
      </c>
      <c r="H95" s="39">
        <f t="shared" si="4"/>
        <v>100</v>
      </c>
    </row>
    <row r="96" spans="1:8" ht="32.25" customHeight="1">
      <c r="A96" s="36"/>
      <c r="B96" s="36"/>
      <c r="C96" s="36">
        <v>4750</v>
      </c>
      <c r="D96" s="37" t="s">
        <v>557</v>
      </c>
      <c r="E96" s="38">
        <v>0</v>
      </c>
      <c r="F96" s="38">
        <v>4000</v>
      </c>
      <c r="G96" s="73">
        <v>4000</v>
      </c>
      <c r="H96" s="39">
        <f t="shared" si="4"/>
        <v>100</v>
      </c>
    </row>
    <row r="97" spans="1:8" ht="68.25" customHeight="1">
      <c r="A97" s="36"/>
      <c r="B97" s="36">
        <v>85213</v>
      </c>
      <c r="C97" s="36"/>
      <c r="D97" s="5" t="s">
        <v>399</v>
      </c>
      <c r="E97" s="38">
        <f>SUM(E98)</f>
        <v>20200</v>
      </c>
      <c r="F97" s="38">
        <f>SUM(F98)</f>
        <v>34500</v>
      </c>
      <c r="G97" s="73">
        <f>SUM(G98)</f>
        <v>34371</v>
      </c>
      <c r="H97" s="39">
        <f t="shared" si="4"/>
        <v>99.62608695652175</v>
      </c>
    </row>
    <row r="98" spans="1:8" ht="39" customHeight="1">
      <c r="A98" s="36"/>
      <c r="B98" s="36"/>
      <c r="C98" s="36">
        <v>4130</v>
      </c>
      <c r="D98" s="37" t="s">
        <v>301</v>
      </c>
      <c r="E98" s="38">
        <v>20200</v>
      </c>
      <c r="F98" s="38">
        <v>34500</v>
      </c>
      <c r="G98" s="73">
        <v>34371</v>
      </c>
      <c r="H98" s="39">
        <f t="shared" si="4"/>
        <v>99.62608695652175</v>
      </c>
    </row>
    <row r="99" spans="1:8" ht="34.5" customHeight="1">
      <c r="A99" s="36"/>
      <c r="B99" s="36">
        <v>85228</v>
      </c>
      <c r="C99" s="36"/>
      <c r="D99" s="37" t="s">
        <v>106</v>
      </c>
      <c r="E99" s="38">
        <f>SUM(E100)</f>
        <v>120000</v>
      </c>
      <c r="F99" s="38">
        <f>SUM(F100)</f>
        <v>117700</v>
      </c>
      <c r="G99" s="73">
        <f>SUM(G100)</f>
        <v>117227</v>
      </c>
      <c r="H99" s="39">
        <f t="shared" si="4"/>
        <v>99.59813084112149</v>
      </c>
    </row>
    <row r="100" spans="1:8" ht="30.75" customHeight="1">
      <c r="A100" s="36"/>
      <c r="B100" s="36"/>
      <c r="C100" s="36">
        <v>4300</v>
      </c>
      <c r="D100" s="37" t="s">
        <v>288</v>
      </c>
      <c r="E100" s="38">
        <v>120000</v>
      </c>
      <c r="F100" s="38">
        <v>117700</v>
      </c>
      <c r="G100" s="73">
        <v>117227</v>
      </c>
      <c r="H100" s="39">
        <f t="shared" si="4"/>
        <v>99.59813084112149</v>
      </c>
    </row>
    <row r="101" spans="1:8" s="9" customFormat="1" ht="30.75" customHeight="1">
      <c r="A101" s="74">
        <v>853</v>
      </c>
      <c r="B101" s="74"/>
      <c r="C101" s="74"/>
      <c r="D101" s="63" t="s">
        <v>200</v>
      </c>
      <c r="E101" s="75">
        <f aca="true" t="shared" si="5" ref="E101:G102">SUM(E102)</f>
        <v>0</v>
      </c>
      <c r="F101" s="75">
        <f t="shared" si="5"/>
        <v>9703</v>
      </c>
      <c r="G101" s="75">
        <f t="shared" si="5"/>
        <v>0</v>
      </c>
      <c r="H101" s="39">
        <f t="shared" si="4"/>
        <v>0</v>
      </c>
    </row>
    <row r="102" spans="1:8" ht="30.75" customHeight="1">
      <c r="A102" s="36"/>
      <c r="B102" s="36">
        <v>85334</v>
      </c>
      <c r="C102" s="36"/>
      <c r="D102" s="37" t="s">
        <v>558</v>
      </c>
      <c r="E102" s="38">
        <f t="shared" si="5"/>
        <v>0</v>
      </c>
      <c r="F102" s="38">
        <f t="shared" si="5"/>
        <v>9703</v>
      </c>
      <c r="G102" s="38">
        <f t="shared" si="5"/>
        <v>0</v>
      </c>
      <c r="H102" s="39">
        <f t="shared" si="4"/>
        <v>0</v>
      </c>
    </row>
    <row r="103" spans="1:8" ht="30.75" customHeight="1">
      <c r="A103" s="36"/>
      <c r="B103" s="36"/>
      <c r="C103" s="36">
        <v>4270</v>
      </c>
      <c r="D103" s="37" t="s">
        <v>296</v>
      </c>
      <c r="E103" s="38">
        <v>0</v>
      </c>
      <c r="F103" s="38">
        <v>9703</v>
      </c>
      <c r="G103" s="73">
        <v>0</v>
      </c>
      <c r="H103" s="39">
        <f t="shared" si="4"/>
        <v>0</v>
      </c>
    </row>
    <row r="104" spans="1:8" ht="36.75" customHeight="1">
      <c r="A104" s="355"/>
      <c r="B104" s="356"/>
      <c r="C104" s="356"/>
      <c r="D104" s="357" t="s">
        <v>285</v>
      </c>
      <c r="E104" s="358">
        <f>SUM(E103,E86,E83,E65,E44,E40)</f>
        <v>11060284</v>
      </c>
      <c r="F104" s="358">
        <f>SUM(F103,F86,F83,F65,F44,F40)</f>
        <v>11277791.81</v>
      </c>
      <c r="G104" s="358">
        <f>SUM(G103,G86,G83,G65,G44,G40)</f>
        <v>11146336.56</v>
      </c>
      <c r="H104" s="359">
        <f t="shared" si="4"/>
        <v>98.83438839610925</v>
      </c>
    </row>
    <row r="105" spans="5:7" ht="12.75">
      <c r="E105" s="7"/>
      <c r="G105" s="172"/>
    </row>
    <row r="106" spans="5:7" ht="12.75">
      <c r="E106" s="7"/>
      <c r="G106" s="172"/>
    </row>
    <row r="107" spans="5:7" ht="12.75">
      <c r="E107" s="7"/>
      <c r="G107" s="172"/>
    </row>
    <row r="108" spans="5:7" ht="12.75">
      <c r="E108" s="7"/>
      <c r="G108" s="172"/>
    </row>
    <row r="109" spans="5:7" ht="12.75">
      <c r="E109" s="7"/>
      <c r="G109" s="172"/>
    </row>
    <row r="110" spans="5:7" ht="12.75">
      <c r="E110" s="7"/>
      <c r="G110" s="172"/>
    </row>
    <row r="111" spans="5:7" ht="12.75">
      <c r="E111" s="7"/>
      <c r="G111" s="172"/>
    </row>
    <row r="112" spans="5:7" ht="12.75">
      <c r="E112" s="7"/>
      <c r="G112" s="172"/>
    </row>
    <row r="113" spans="5:7" ht="12.75">
      <c r="E113" s="7"/>
      <c r="G113" s="172"/>
    </row>
    <row r="114" spans="5:7" ht="12.75">
      <c r="E114" s="7"/>
      <c r="G114" s="172"/>
    </row>
    <row r="115" spans="5:7" ht="12.75">
      <c r="E115" s="7"/>
      <c r="G115" s="172"/>
    </row>
    <row r="116" spans="5:7" ht="12.75">
      <c r="E116" s="7"/>
      <c r="G116" s="172"/>
    </row>
    <row r="117" spans="5:7" ht="12.75">
      <c r="E117" s="7"/>
      <c r="G117" s="172"/>
    </row>
    <row r="118" spans="5:7" ht="12.75">
      <c r="E118" s="7"/>
      <c r="G118" s="172"/>
    </row>
    <row r="119" spans="5:7" ht="12.75">
      <c r="E119" s="7"/>
      <c r="G119" s="172"/>
    </row>
    <row r="120" spans="5:7" ht="12.75">
      <c r="E120" s="7"/>
      <c r="G120" s="172"/>
    </row>
    <row r="121" spans="5:7" ht="12.75">
      <c r="E121" s="7"/>
      <c r="G121" s="172"/>
    </row>
    <row r="122" spans="5:7" ht="12.75">
      <c r="E122" s="7"/>
      <c r="G122" s="172"/>
    </row>
    <row r="123" spans="5:7" ht="12.75">
      <c r="E123" s="7"/>
      <c r="G123" s="172"/>
    </row>
    <row r="124" spans="5:7" ht="12.75">
      <c r="E124" s="7"/>
      <c r="G124" s="172"/>
    </row>
    <row r="125" spans="5:7" ht="12.75">
      <c r="E125" s="7"/>
      <c r="G125" s="172"/>
    </row>
    <row r="126" spans="5:7" ht="12.75">
      <c r="E126" s="7"/>
      <c r="G126" s="172"/>
    </row>
    <row r="127" spans="5:7" ht="12.75">
      <c r="E127" s="7"/>
      <c r="G127" s="172"/>
    </row>
    <row r="128" spans="5:7" ht="12.75">
      <c r="E128" s="7"/>
      <c r="G128" s="172"/>
    </row>
    <row r="129" spans="5:7" ht="12.75">
      <c r="E129" s="7"/>
      <c r="G129" s="172"/>
    </row>
    <row r="130" spans="5:7" ht="12.75">
      <c r="E130" s="7"/>
      <c r="G130" s="172"/>
    </row>
    <row r="131" spans="5:7" ht="12.75">
      <c r="E131" s="7"/>
      <c r="G131" s="172"/>
    </row>
    <row r="132" spans="5:7" ht="12.75">
      <c r="E132" s="7"/>
      <c r="G132" s="172"/>
    </row>
    <row r="133" spans="5:7" ht="12.75">
      <c r="E133" s="7"/>
      <c r="G133" s="172"/>
    </row>
    <row r="134" spans="5:7" ht="12.75">
      <c r="E134" s="7"/>
      <c r="G134" s="172"/>
    </row>
    <row r="135" spans="5:7" ht="12.75">
      <c r="E135" s="7"/>
      <c r="G135" s="172"/>
    </row>
    <row r="136" spans="5:7" ht="12.75">
      <c r="E136" s="7"/>
      <c r="G136" s="172"/>
    </row>
    <row r="137" spans="5:7" ht="12.75">
      <c r="E137" s="7"/>
      <c r="G137" s="172"/>
    </row>
    <row r="138" spans="5:7" ht="12.75">
      <c r="E138" s="7"/>
      <c r="G138" s="172"/>
    </row>
    <row r="139" spans="5:7" ht="12.75">
      <c r="E139" s="7"/>
      <c r="G139" s="172"/>
    </row>
    <row r="140" spans="5:7" ht="12.75">
      <c r="E140" s="7"/>
      <c r="G140" s="172"/>
    </row>
    <row r="141" spans="5:7" ht="12.75">
      <c r="E141" s="7"/>
      <c r="G141" s="172"/>
    </row>
    <row r="142" spans="5:7" ht="12.75">
      <c r="E142" s="7"/>
      <c r="G142" s="172"/>
    </row>
    <row r="143" spans="5:7" ht="12.75">
      <c r="E143" s="7"/>
      <c r="G143" s="172"/>
    </row>
    <row r="144" spans="5:7" ht="12.75">
      <c r="E144" s="7"/>
      <c r="G144" s="172"/>
    </row>
    <row r="145" spans="5:7" ht="12.75">
      <c r="E145" s="7"/>
      <c r="G145" s="275"/>
    </row>
    <row r="146" spans="5:7" ht="12.75">
      <c r="E146" s="7"/>
      <c r="G146" s="275"/>
    </row>
    <row r="147" ht="12.75">
      <c r="G147" s="275"/>
    </row>
    <row r="148" ht="12.75">
      <c r="G148" s="275"/>
    </row>
  </sheetData>
  <printOptions/>
  <pageMargins left="0.7875" right="0.7875" top="0.7875" bottom="1.025" header="0.5118055555555556" footer="0.7875"/>
  <pageSetup firstPageNumber="168" useFirstPageNumber="1" horizontalDpi="300" verticalDpi="300" orientation="landscape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11"/>
  <sheetViews>
    <sheetView workbookViewId="0" topLeftCell="A43">
      <selection activeCell="F60" sqref="F60"/>
    </sheetView>
  </sheetViews>
  <sheetFormatPr defaultColWidth="9.140625" defaultRowHeight="12.75"/>
  <cols>
    <col min="1" max="1" width="6.140625" style="3" customWidth="1"/>
    <col min="2" max="2" width="8.8515625" style="3" customWidth="1"/>
    <col min="3" max="3" width="34.8515625" style="3" customWidth="1"/>
    <col min="4" max="4" width="19.140625" style="3" customWidth="1"/>
    <col min="5" max="5" width="16.8515625" style="3" customWidth="1"/>
    <col min="6" max="6" width="13.8515625" style="3" customWidth="1"/>
    <col min="7" max="7" width="12.140625" style="3" customWidth="1"/>
    <col min="8" max="16384" width="9.00390625" style="3" customWidth="1"/>
  </cols>
  <sheetData>
    <row r="1" spans="1:6" s="85" customFormat="1" ht="15">
      <c r="A1"/>
      <c r="B1" s="84" t="s">
        <v>302</v>
      </c>
      <c r="C1" s="174"/>
      <c r="D1" s="174"/>
      <c r="E1" s="174"/>
      <c r="F1" s="174"/>
    </row>
    <row r="2" spans="2:6" s="152" customFormat="1" ht="15">
      <c r="B2" s="84"/>
      <c r="C2" s="84" t="s">
        <v>303</v>
      </c>
      <c r="D2" s="84"/>
      <c r="E2" s="84"/>
      <c r="F2" s="84"/>
    </row>
    <row r="3" ht="15">
      <c r="F3" s="86" t="s">
        <v>304</v>
      </c>
    </row>
    <row r="4" spans="1:7" ht="22.5" customHeight="1">
      <c r="A4" s="175"/>
      <c r="B4" s="176"/>
      <c r="C4" s="176"/>
      <c r="D4" s="177" t="s">
        <v>305</v>
      </c>
      <c r="E4" s="176"/>
      <c r="F4" s="176"/>
      <c r="G4" s="178"/>
    </row>
    <row r="5" spans="1:7" ht="10.5">
      <c r="A5" s="179" t="s">
        <v>1</v>
      </c>
      <c r="B5" s="179" t="s">
        <v>169</v>
      </c>
      <c r="C5" s="179" t="s">
        <v>3</v>
      </c>
      <c r="D5" s="180" t="s">
        <v>287</v>
      </c>
      <c r="E5" s="181"/>
      <c r="F5" s="180" t="s">
        <v>5</v>
      </c>
      <c r="G5" s="181"/>
    </row>
    <row r="6" spans="1:7" ht="10.5">
      <c r="A6" s="182"/>
      <c r="B6" s="182"/>
      <c r="C6" s="182"/>
      <c r="D6" s="183" t="s">
        <v>225</v>
      </c>
      <c r="E6" s="184" t="s">
        <v>231</v>
      </c>
      <c r="F6" s="183" t="s">
        <v>225</v>
      </c>
      <c r="G6" s="185" t="s">
        <v>306</v>
      </c>
    </row>
    <row r="7" spans="1:7" ht="10.5">
      <c r="A7" s="186"/>
      <c r="B7" s="186"/>
      <c r="C7" s="186"/>
      <c r="D7" s="187"/>
      <c r="E7" s="187" t="s">
        <v>307</v>
      </c>
      <c r="F7" s="187"/>
      <c r="G7" s="188" t="s">
        <v>307</v>
      </c>
    </row>
    <row r="8" spans="1:7" ht="10.5">
      <c r="A8" s="189">
        <v>700</v>
      </c>
      <c r="B8" s="189"/>
      <c r="C8" s="190" t="s">
        <v>22</v>
      </c>
      <c r="D8" s="191"/>
      <c r="E8" s="191"/>
      <c r="F8" s="191"/>
      <c r="G8" s="192"/>
    </row>
    <row r="9" spans="1:7" ht="32.25" customHeight="1">
      <c r="A9" s="193"/>
      <c r="B9" s="194">
        <v>70001</v>
      </c>
      <c r="C9" s="195" t="s">
        <v>23</v>
      </c>
      <c r="D9" s="196">
        <v>17130000</v>
      </c>
      <c r="E9" s="196">
        <v>0</v>
      </c>
      <c r="F9" s="196">
        <v>17000354.19</v>
      </c>
      <c r="G9" s="298">
        <v>0</v>
      </c>
    </row>
    <row r="10" spans="1:7" ht="17.25" customHeight="1">
      <c r="A10" s="197" t="s">
        <v>308</v>
      </c>
      <c r="B10" s="198"/>
      <c r="C10" s="192"/>
      <c r="D10" s="199">
        <v>365870</v>
      </c>
      <c r="E10" s="199"/>
      <c r="F10" s="199">
        <v>494048.13</v>
      </c>
      <c r="G10" s="200"/>
    </row>
    <row r="11" spans="1:7" ht="15" customHeight="1">
      <c r="A11" s="201" t="s">
        <v>309</v>
      </c>
      <c r="B11" s="202"/>
      <c r="C11" s="203"/>
      <c r="D11" s="204"/>
      <c r="E11" s="204"/>
      <c r="F11" s="205"/>
      <c r="G11" s="206"/>
    </row>
    <row r="12" spans="1:7" ht="10.5">
      <c r="A12" s="207"/>
      <c r="B12" s="208"/>
      <c r="C12" s="192"/>
      <c r="D12" s="199"/>
      <c r="E12" s="199"/>
      <c r="F12" s="191"/>
      <c r="G12" s="200"/>
    </row>
    <row r="13" spans="1:7" ht="10.5">
      <c r="A13" s="209"/>
      <c r="B13" s="202" t="s">
        <v>310</v>
      </c>
      <c r="C13" s="203"/>
      <c r="D13" s="204">
        <f>SUM(D9:D10)</f>
        <v>17495870</v>
      </c>
      <c r="E13" s="204"/>
      <c r="F13" s="204">
        <f>SUM(F9:F10)</f>
        <v>17494402.32</v>
      </c>
      <c r="G13" s="206"/>
    </row>
    <row r="14" spans="1:7" ht="10.5">
      <c r="A14" s="189">
        <v>801</v>
      </c>
      <c r="B14" s="189"/>
      <c r="C14" s="190" t="s">
        <v>98</v>
      </c>
      <c r="D14" s="199"/>
      <c r="E14" s="199"/>
      <c r="F14" s="191"/>
      <c r="G14" s="200"/>
    </row>
    <row r="15" spans="1:7" ht="10.5">
      <c r="A15" s="189"/>
      <c r="B15" s="189"/>
      <c r="C15" s="190"/>
      <c r="D15" s="199"/>
      <c r="E15" s="199"/>
      <c r="F15" s="191"/>
      <c r="G15" s="200"/>
    </row>
    <row r="16" spans="1:7" ht="10.5">
      <c r="A16" s="193"/>
      <c r="B16" s="193">
        <v>80104</v>
      </c>
      <c r="C16" s="155" t="s">
        <v>191</v>
      </c>
      <c r="D16" s="204">
        <v>7520998</v>
      </c>
      <c r="E16" s="204">
        <v>5458243</v>
      </c>
      <c r="F16" s="204">
        <v>7428055.5</v>
      </c>
      <c r="G16" s="210">
        <v>5458243</v>
      </c>
    </row>
    <row r="17" spans="1:7" ht="10.5">
      <c r="A17" s="197"/>
      <c r="B17" s="198"/>
      <c r="C17" s="192"/>
      <c r="D17" s="199"/>
      <c r="E17" s="199"/>
      <c r="F17" s="191"/>
      <c r="G17" s="200"/>
    </row>
    <row r="18" spans="1:7" ht="10.5">
      <c r="A18" s="197" t="s">
        <v>308</v>
      </c>
      <c r="B18" s="198"/>
      <c r="C18" s="192"/>
      <c r="D18" s="199">
        <v>44686</v>
      </c>
      <c r="E18" s="199"/>
      <c r="F18" s="211">
        <v>58248.56</v>
      </c>
      <c r="G18" s="200"/>
    </row>
    <row r="19" spans="1:7" ht="10.5">
      <c r="A19" s="201" t="s">
        <v>309</v>
      </c>
      <c r="B19" s="202"/>
      <c r="C19" s="203"/>
      <c r="D19" s="204"/>
      <c r="E19" s="204"/>
      <c r="F19" s="205"/>
      <c r="G19" s="206"/>
    </row>
    <row r="20" spans="1:7" ht="10.5">
      <c r="A20" s="207"/>
      <c r="B20" s="208"/>
      <c r="C20" s="192"/>
      <c r="D20" s="199"/>
      <c r="E20" s="199"/>
      <c r="F20" s="191"/>
      <c r="G20" s="200"/>
    </row>
    <row r="21" spans="1:7" ht="10.5">
      <c r="A21" s="209"/>
      <c r="B21" s="202" t="s">
        <v>310</v>
      </c>
      <c r="C21" s="203"/>
      <c r="D21" s="204">
        <f>SUM(D16:D18)</f>
        <v>7565684</v>
      </c>
      <c r="E21" s="204"/>
      <c r="F21" s="204">
        <f>SUM(F16:F18)</f>
        <v>7486304.06</v>
      </c>
      <c r="G21" s="206"/>
    </row>
    <row r="22" spans="1:7" s="217" customFormat="1" ht="21">
      <c r="A22" s="212">
        <v>853</v>
      </c>
      <c r="B22" s="212"/>
      <c r="C22" s="213" t="s">
        <v>200</v>
      </c>
      <c r="D22" s="214"/>
      <c r="E22" s="214"/>
      <c r="F22" s="215"/>
      <c r="G22" s="216"/>
    </row>
    <row r="23" spans="1:7" ht="10.5">
      <c r="A23" s="189"/>
      <c r="B23" s="189"/>
      <c r="C23" s="190"/>
      <c r="D23" s="199"/>
      <c r="E23" s="199"/>
      <c r="F23" s="191"/>
      <c r="G23" s="200"/>
    </row>
    <row r="24" spans="1:7" ht="10.5">
      <c r="A24" s="193"/>
      <c r="B24" s="193">
        <v>85305</v>
      </c>
      <c r="C24" s="155" t="s">
        <v>201</v>
      </c>
      <c r="D24" s="204">
        <v>914670</v>
      </c>
      <c r="E24" s="204">
        <v>722604</v>
      </c>
      <c r="F24" s="204">
        <v>914669.74</v>
      </c>
      <c r="G24" s="210">
        <v>722607</v>
      </c>
    </row>
    <row r="25" spans="1:7" ht="10.5">
      <c r="A25" s="197"/>
      <c r="B25" s="198"/>
      <c r="C25" s="192"/>
      <c r="D25" s="199"/>
      <c r="E25" s="199"/>
      <c r="F25" s="191"/>
      <c r="G25" s="200"/>
    </row>
    <row r="26" spans="1:7" ht="10.5">
      <c r="A26" s="197" t="s">
        <v>308</v>
      </c>
      <c r="B26" s="198"/>
      <c r="C26" s="192"/>
      <c r="D26" s="199">
        <v>8000</v>
      </c>
      <c r="E26" s="199"/>
      <c r="F26" s="211">
        <v>8000</v>
      </c>
      <c r="G26" s="200"/>
    </row>
    <row r="27" spans="1:7" ht="10.5">
      <c r="A27" s="201" t="s">
        <v>309</v>
      </c>
      <c r="B27" s="202"/>
      <c r="C27" s="203"/>
      <c r="D27" s="204"/>
      <c r="E27" s="204"/>
      <c r="F27" s="205"/>
      <c r="G27" s="206"/>
    </row>
    <row r="28" spans="1:7" ht="10.5">
      <c r="A28" s="207"/>
      <c r="B28" s="208"/>
      <c r="C28" s="192"/>
      <c r="D28" s="199"/>
      <c r="E28" s="199"/>
      <c r="F28" s="191"/>
      <c r="G28" s="200"/>
    </row>
    <row r="29" spans="1:7" ht="10.5">
      <c r="A29" s="209"/>
      <c r="B29" s="202" t="s">
        <v>310</v>
      </c>
      <c r="C29" s="203"/>
      <c r="D29" s="204">
        <f>SUM(D24:D26)</f>
        <v>922670</v>
      </c>
      <c r="E29" s="204"/>
      <c r="F29" s="204">
        <f>SUM(F24:F26)</f>
        <v>922669.74</v>
      </c>
      <c r="G29" s="206"/>
    </row>
    <row r="30" spans="1:7" ht="10.5">
      <c r="A30" s="218" t="s">
        <v>311</v>
      </c>
      <c r="B30" s="219"/>
      <c r="C30" s="219"/>
      <c r="D30" s="220"/>
      <c r="E30" s="220"/>
      <c r="F30" s="221"/>
      <c r="G30" s="222"/>
    </row>
    <row r="31" spans="1:8" ht="10.5">
      <c r="A31" s="223" t="s">
        <v>312</v>
      </c>
      <c r="B31" s="224"/>
      <c r="C31" s="224"/>
      <c r="D31" s="225">
        <f>SUM(D24,D16,D9)</f>
        <v>25565668</v>
      </c>
      <c r="E31" s="226">
        <f>SUM(E24,E16)</f>
        <v>6180847</v>
      </c>
      <c r="F31" s="225">
        <f>SUM(F24,F16,F9)</f>
        <v>25343079.43</v>
      </c>
      <c r="G31" s="226">
        <f>SUM(G24,G16,G9)</f>
        <v>6180850</v>
      </c>
      <c r="H31" s="157"/>
    </row>
    <row r="32" spans="1:8" s="233" customFormat="1" ht="10.5">
      <c r="A32" s="227"/>
      <c r="B32" s="227"/>
      <c r="C32" s="227"/>
      <c r="D32" s="228"/>
      <c r="E32" s="229"/>
      <c r="F32" s="230"/>
      <c r="G32" s="231"/>
      <c r="H32" s="232"/>
    </row>
    <row r="33" spans="1:8" s="233" customFormat="1" ht="10.5">
      <c r="A33" s="227"/>
      <c r="B33" s="227"/>
      <c r="C33" s="227"/>
      <c r="D33" s="228"/>
      <c r="E33" s="229"/>
      <c r="F33" s="230"/>
      <c r="G33" s="231"/>
      <c r="H33" s="232"/>
    </row>
    <row r="34" spans="1:8" s="233" customFormat="1" ht="10.5">
      <c r="A34" s="227"/>
      <c r="B34" s="227"/>
      <c r="C34" s="227"/>
      <c r="D34" s="228"/>
      <c r="E34" s="229"/>
      <c r="F34" s="230"/>
      <c r="G34" s="231"/>
      <c r="H34" s="232"/>
    </row>
    <row r="35" spans="1:8" s="233" customFormat="1" ht="10.5">
      <c r="A35" s="227"/>
      <c r="B35" s="227"/>
      <c r="C35" s="227"/>
      <c r="D35" s="228"/>
      <c r="E35" s="229"/>
      <c r="F35" s="230"/>
      <c r="G35" s="231"/>
      <c r="H35" s="232"/>
    </row>
    <row r="36" spans="1:8" s="233" customFormat="1" ht="10.5">
      <c r="A36" s="227"/>
      <c r="B36" s="227"/>
      <c r="C36" s="227"/>
      <c r="D36" s="228"/>
      <c r="E36" s="229"/>
      <c r="F36" s="230"/>
      <c r="G36" s="231"/>
      <c r="H36" s="232"/>
    </row>
    <row r="37" spans="1:8" s="233" customFormat="1" ht="10.5">
      <c r="A37" s="227"/>
      <c r="B37" s="227"/>
      <c r="C37" s="227"/>
      <c r="D37" s="228"/>
      <c r="E37" s="229"/>
      <c r="F37" s="230"/>
      <c r="G37" s="231"/>
      <c r="H37" s="232"/>
    </row>
    <row r="38" spans="1:8" s="233" customFormat="1" ht="10.5">
      <c r="A38" s="227"/>
      <c r="B38" s="227"/>
      <c r="C38" s="227"/>
      <c r="D38" s="228"/>
      <c r="E38" s="229"/>
      <c r="F38" s="230"/>
      <c r="G38" s="231"/>
      <c r="H38" s="232"/>
    </row>
    <row r="39" spans="1:5" s="2" customFormat="1" ht="15">
      <c r="A39" s="175"/>
      <c r="B39" s="176"/>
      <c r="C39" s="234" t="s">
        <v>286</v>
      </c>
      <c r="D39" s="235"/>
      <c r="E39" s="178"/>
    </row>
    <row r="40" spans="1:5" ht="10.5">
      <c r="A40" s="179" t="s">
        <v>1</v>
      </c>
      <c r="B40" s="179" t="s">
        <v>169</v>
      </c>
      <c r="C40" s="179" t="s">
        <v>3</v>
      </c>
      <c r="D40" s="218" t="s">
        <v>287</v>
      </c>
      <c r="E40" s="179" t="s">
        <v>5</v>
      </c>
    </row>
    <row r="41" spans="1:5" ht="10.5">
      <c r="A41" s="186"/>
      <c r="B41" s="186"/>
      <c r="C41" s="186"/>
      <c r="D41" s="187"/>
      <c r="E41" s="187"/>
    </row>
    <row r="42" spans="1:5" ht="10.5">
      <c r="A42" s="189">
        <v>700</v>
      </c>
      <c r="B42" s="189"/>
      <c r="C42" s="190" t="s">
        <v>22</v>
      </c>
      <c r="D42" s="191"/>
      <c r="E42" s="191"/>
    </row>
    <row r="43" spans="1:5" ht="10.5">
      <c r="A43" s="189"/>
      <c r="B43" s="189"/>
      <c r="C43" s="190"/>
      <c r="D43" s="367"/>
      <c r="E43" s="191"/>
    </row>
    <row r="44" spans="1:5" ht="18" customHeight="1">
      <c r="A44" s="193"/>
      <c r="B44" s="193">
        <v>70001</v>
      </c>
      <c r="C44" s="155" t="s">
        <v>23</v>
      </c>
      <c r="D44" s="204">
        <v>16117030</v>
      </c>
      <c r="E44" s="204">
        <v>16323995.77</v>
      </c>
    </row>
    <row r="45" spans="1:5" ht="20.25" customHeight="1">
      <c r="A45" s="195"/>
      <c r="B45" s="368"/>
      <c r="C45" s="195" t="s">
        <v>313</v>
      </c>
      <c r="D45" s="369">
        <v>800000</v>
      </c>
      <c r="E45" s="369">
        <v>606109</v>
      </c>
    </row>
    <row r="46" spans="1:5" ht="20.25" customHeight="1">
      <c r="A46" s="370"/>
      <c r="B46" s="520"/>
      <c r="C46" s="370" t="s">
        <v>559</v>
      </c>
      <c r="D46" s="521">
        <v>200000</v>
      </c>
      <c r="E46" s="521">
        <v>204128.15</v>
      </c>
    </row>
    <row r="47" spans="1:5" ht="15" customHeight="1">
      <c r="A47" s="197" t="s">
        <v>314</v>
      </c>
      <c r="B47" s="198"/>
      <c r="C47" s="192"/>
      <c r="D47" s="199">
        <v>378840</v>
      </c>
      <c r="E47" s="199">
        <v>360169.4</v>
      </c>
    </row>
    <row r="48" spans="1:5" ht="11.25" customHeight="1">
      <c r="A48" s="201" t="s">
        <v>309</v>
      </c>
      <c r="B48" s="202"/>
      <c r="C48" s="203"/>
      <c r="D48" s="204"/>
      <c r="E48" s="205"/>
    </row>
    <row r="49" spans="1:5" ht="10.5">
      <c r="A49" s="207"/>
      <c r="B49" s="208"/>
      <c r="C49" s="192"/>
      <c r="D49" s="199"/>
      <c r="E49" s="191"/>
    </row>
    <row r="50" spans="1:5" ht="10.5">
      <c r="A50" s="209"/>
      <c r="B50" s="202" t="s">
        <v>310</v>
      </c>
      <c r="C50" s="203"/>
      <c r="D50" s="204">
        <f>SUM(D44:D47)</f>
        <v>17495870</v>
      </c>
      <c r="E50" s="204">
        <f>SUM(E44:E47)</f>
        <v>17494402.319999997</v>
      </c>
    </row>
    <row r="51" spans="1:5" ht="10.5">
      <c r="A51" s="189">
        <v>801</v>
      </c>
      <c r="B51" s="189"/>
      <c r="C51" s="190" t="s">
        <v>98</v>
      </c>
      <c r="D51" s="199"/>
      <c r="E51" s="191"/>
    </row>
    <row r="52" spans="1:5" ht="10.5">
      <c r="A52" s="189"/>
      <c r="B52" s="189"/>
      <c r="C52" s="190"/>
      <c r="D52" s="199"/>
      <c r="E52" s="191"/>
    </row>
    <row r="53" spans="1:5" ht="17.25" customHeight="1">
      <c r="A53" s="193"/>
      <c r="B53" s="193">
        <v>80104</v>
      </c>
      <c r="C53" s="155" t="s">
        <v>315</v>
      </c>
      <c r="D53" s="204">
        <v>7562149</v>
      </c>
      <c r="E53" s="204">
        <v>7718295.51</v>
      </c>
    </row>
    <row r="54" spans="1:5" s="61" customFormat="1" ht="39" customHeight="1">
      <c r="A54" s="368"/>
      <c r="B54" s="368"/>
      <c r="C54" s="195" t="s">
        <v>559</v>
      </c>
      <c r="D54" s="369">
        <v>0</v>
      </c>
      <c r="E54" s="369">
        <v>2833.23</v>
      </c>
    </row>
    <row r="55" spans="1:5" ht="10.5">
      <c r="A55" s="197"/>
      <c r="B55" s="198"/>
      <c r="C55" s="192"/>
      <c r="D55" s="199"/>
      <c r="E55" s="199"/>
    </row>
    <row r="56" spans="1:5" ht="10.5">
      <c r="A56" s="197" t="s">
        <v>314</v>
      </c>
      <c r="B56" s="198"/>
      <c r="C56" s="192"/>
      <c r="D56" s="199">
        <v>3535</v>
      </c>
      <c r="E56" s="199">
        <v>-234824.68</v>
      </c>
    </row>
    <row r="57" spans="1:5" ht="10.5">
      <c r="A57" s="201" t="s">
        <v>309</v>
      </c>
      <c r="B57" s="202"/>
      <c r="C57" s="203"/>
      <c r="D57" s="204"/>
      <c r="E57" s="204"/>
    </row>
    <row r="58" spans="1:5" ht="10.5">
      <c r="A58" s="207"/>
      <c r="B58" s="208"/>
      <c r="C58" s="192"/>
      <c r="D58" s="199"/>
      <c r="E58" s="199"/>
    </row>
    <row r="59" spans="1:5" ht="10.5">
      <c r="A59" s="209"/>
      <c r="B59" s="202" t="s">
        <v>310</v>
      </c>
      <c r="C59" s="203"/>
      <c r="D59" s="204">
        <f>SUM(D53:D56)</f>
        <v>7565684</v>
      </c>
      <c r="E59" s="204">
        <f>SUM(E53:E56)</f>
        <v>7486304.0600000005</v>
      </c>
    </row>
    <row r="60" spans="1:5" ht="21">
      <c r="A60" s="212">
        <v>853</v>
      </c>
      <c r="B60" s="212"/>
      <c r="C60" s="213" t="s">
        <v>200</v>
      </c>
      <c r="D60" s="214"/>
      <c r="E60" s="215"/>
    </row>
    <row r="61" spans="1:5" ht="10.5">
      <c r="A61" s="189"/>
      <c r="B61" s="189"/>
      <c r="C61" s="190"/>
      <c r="D61" s="199"/>
      <c r="E61" s="191"/>
    </row>
    <row r="62" spans="1:5" ht="10.5">
      <c r="A62" s="193"/>
      <c r="B62" s="193">
        <v>85305</v>
      </c>
      <c r="C62" s="155" t="s">
        <v>201</v>
      </c>
      <c r="D62" s="204">
        <v>922670</v>
      </c>
      <c r="E62" s="204">
        <v>922669.74</v>
      </c>
    </row>
    <row r="63" spans="1:5" ht="16.5" customHeight="1">
      <c r="A63" s="568"/>
      <c r="B63" s="568"/>
      <c r="C63" s="370" t="s">
        <v>559</v>
      </c>
      <c r="D63" s="569">
        <v>0</v>
      </c>
      <c r="E63" s="569">
        <v>51556.87</v>
      </c>
    </row>
    <row r="64" spans="1:5" ht="10.5">
      <c r="A64" s="197"/>
      <c r="B64" s="198"/>
      <c r="C64" s="192"/>
      <c r="D64" s="199"/>
      <c r="E64" s="199"/>
    </row>
    <row r="65" spans="1:5" ht="10.5">
      <c r="A65" s="197" t="s">
        <v>314</v>
      </c>
      <c r="B65" s="198"/>
      <c r="C65" s="192"/>
      <c r="D65" s="199">
        <v>0</v>
      </c>
      <c r="E65" s="199">
        <v>-51556.87</v>
      </c>
    </row>
    <row r="66" spans="1:5" ht="10.5">
      <c r="A66" s="201" t="s">
        <v>309</v>
      </c>
      <c r="B66" s="202"/>
      <c r="C66" s="203"/>
      <c r="D66" s="204"/>
      <c r="E66" s="204"/>
    </row>
    <row r="67" spans="1:5" ht="10.5">
      <c r="A67" s="207"/>
      <c r="B67" s="208"/>
      <c r="C67" s="192"/>
      <c r="D67" s="199"/>
      <c r="E67" s="199"/>
    </row>
    <row r="68" spans="1:5" ht="10.5">
      <c r="A68" s="209"/>
      <c r="B68" s="202" t="s">
        <v>310</v>
      </c>
      <c r="C68" s="203"/>
      <c r="D68" s="204">
        <f>SUM(D62:D65)</f>
        <v>922670</v>
      </c>
      <c r="E68" s="204">
        <f>SUM(E62:E65)</f>
        <v>922669.74</v>
      </c>
    </row>
    <row r="69" spans="1:5" ht="10.5">
      <c r="A69" s="218" t="s">
        <v>316</v>
      </c>
      <c r="B69" s="219"/>
      <c r="C69" s="219"/>
      <c r="D69" s="371"/>
      <c r="E69" s="179"/>
    </row>
    <row r="70" spans="1:5" ht="21.75" customHeight="1">
      <c r="A70" s="223" t="s">
        <v>312</v>
      </c>
      <c r="B70" s="224"/>
      <c r="C70" s="224"/>
      <c r="D70" s="225">
        <f>SUM(D62,D53,D44)</f>
        <v>24601849</v>
      </c>
      <c r="E70" s="225">
        <f>SUM(E62,E53,E44)</f>
        <v>24964961.02</v>
      </c>
    </row>
    <row r="71" ht="10.5">
      <c r="D71" s="246"/>
    </row>
    <row r="72" ht="10.5">
      <c r="D72" s="246"/>
    </row>
    <row r="73" ht="10.5">
      <c r="D73" s="246"/>
    </row>
    <row r="74" ht="10.5">
      <c r="D74" s="246"/>
    </row>
    <row r="75" ht="10.5">
      <c r="D75" s="246"/>
    </row>
    <row r="76" ht="10.5">
      <c r="D76" s="246"/>
    </row>
    <row r="77" ht="10.5">
      <c r="D77" s="247"/>
    </row>
    <row r="78" ht="10.5">
      <c r="D78" s="247"/>
    </row>
    <row r="79" ht="10.5">
      <c r="D79" s="247"/>
    </row>
    <row r="80" ht="10.5">
      <c r="D80" s="247"/>
    </row>
    <row r="81" ht="10.5">
      <c r="D81" s="247"/>
    </row>
    <row r="82" ht="10.5">
      <c r="D82" s="247"/>
    </row>
    <row r="83" ht="10.5">
      <c r="D83" s="247"/>
    </row>
    <row r="84" ht="10.5">
      <c r="D84" s="247"/>
    </row>
    <row r="85" ht="10.5">
      <c r="D85" s="247"/>
    </row>
    <row r="86" ht="10.5">
      <c r="D86" s="247"/>
    </row>
    <row r="87" ht="10.5">
      <c r="D87" s="247"/>
    </row>
    <row r="88" ht="10.5">
      <c r="D88" s="247"/>
    </row>
    <row r="89" ht="10.5">
      <c r="D89" s="247"/>
    </row>
    <row r="90" ht="10.5">
      <c r="D90" s="247"/>
    </row>
    <row r="91" ht="10.5">
      <c r="D91" s="247"/>
    </row>
    <row r="92" ht="10.5">
      <c r="D92" s="247"/>
    </row>
    <row r="93" ht="10.5">
      <c r="D93" s="247"/>
    </row>
    <row r="94" ht="10.5">
      <c r="D94" s="247"/>
    </row>
    <row r="95" ht="10.5">
      <c r="D95" s="247"/>
    </row>
    <row r="96" ht="10.5">
      <c r="D96" s="247"/>
    </row>
    <row r="97" ht="10.5">
      <c r="D97" s="247"/>
    </row>
    <row r="98" ht="10.5">
      <c r="D98" s="247"/>
    </row>
    <row r="99" ht="10.5">
      <c r="D99" s="247"/>
    </row>
    <row r="100" ht="10.5">
      <c r="D100" s="247"/>
    </row>
    <row r="101" ht="10.5">
      <c r="D101" s="247"/>
    </row>
    <row r="102" ht="10.5">
      <c r="D102" s="247"/>
    </row>
    <row r="103" ht="10.5">
      <c r="D103" s="247"/>
    </row>
    <row r="104" ht="10.5">
      <c r="D104" s="247"/>
    </row>
    <row r="105" ht="10.5">
      <c r="D105" s="247"/>
    </row>
    <row r="106" ht="10.5">
      <c r="D106" s="247"/>
    </row>
    <row r="107" ht="10.5">
      <c r="D107" s="247"/>
    </row>
    <row r="108" ht="10.5">
      <c r="D108" s="247"/>
    </row>
    <row r="109" ht="10.5">
      <c r="D109" s="247"/>
    </row>
    <row r="110" ht="10.5">
      <c r="D110" s="247"/>
    </row>
    <row r="111" ht="10.5">
      <c r="D111" s="247"/>
    </row>
  </sheetData>
  <printOptions/>
  <pageMargins left="0.7875" right="0.7875" top="0.7875" bottom="1.025" header="0.5118055555555556" footer="0.7875"/>
  <pageSetup firstPageNumber="177" useFirstPageNumber="1" horizontalDpi="300" verticalDpi="3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epalus</cp:lastModifiedBy>
  <cp:lastPrinted>2011-03-30T01:04:41Z</cp:lastPrinted>
  <dcterms:created xsi:type="dcterms:W3CDTF">2007-03-12T07:12:05Z</dcterms:created>
  <dcterms:modified xsi:type="dcterms:W3CDTF">2011-03-30T01:12:09Z</dcterms:modified>
  <cp:category/>
  <cp:version/>
  <cp:contentType/>
  <cp:contentStatus/>
  <cp:revision>38</cp:revision>
</cp:coreProperties>
</file>